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2"/>
  <workbookPr defaultThemeVersion="166925"/>
  <mc:AlternateContent xmlns:mc="http://schemas.openxmlformats.org/markup-compatibility/2006">
    <mc:Choice Requires="x15">
      <x15ac:absPath xmlns:x15ac="http://schemas.microsoft.com/office/spreadsheetml/2010/11/ac" url="/Users/stevekemp/Dropbox (British Fencing)/For Steve K/ADP Assessment/"/>
    </mc:Choice>
  </mc:AlternateContent>
  <xr:revisionPtr revIDLastSave="0" documentId="8_{01A136B8-0EF0-6043-8FD2-7CDEA953B3AA}" xr6:coauthVersionLast="46" xr6:coauthVersionMax="46" xr10:uidLastSave="{00000000-0000-0000-0000-000000000000}"/>
  <bookViews>
    <workbookView xWindow="28800" yWindow="-5500" windowWidth="38400" windowHeight="23500" xr2:uid="{BB2CAC44-46FD-A847-979D-E2F25EAFDE71}"/>
  </bookViews>
  <sheets>
    <sheet name="1. Name" sheetId="7" r:id="rId1"/>
    <sheet name="2. WUGs (T3)" sheetId="2" r:id="rId2"/>
    <sheet name="3. Perforamance Trajectory " sheetId="4" r:id="rId3"/>
    <sheet name="PT Example" sheetId="6" r:id="rId4"/>
  </sheets>
  <externalReferences>
    <externalReference r:id="rId5"/>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5" i="6" l="1"/>
  <c r="N21" i="6"/>
  <c r="N14" i="6" l="1"/>
  <c r="M14" i="6" l="1"/>
  <c r="M13" i="6"/>
  <c r="M12" i="6"/>
  <c r="M11" i="6"/>
  <c r="M10" i="6"/>
  <c r="G18" i="6"/>
  <c r="G19" i="6" s="1"/>
  <c r="G20" i="6" s="1"/>
  <c r="G21" i="6" s="1"/>
  <c r="M9" i="6"/>
  <c r="M8" i="6"/>
  <c r="M7" i="6"/>
  <c r="M6" i="6"/>
  <c r="M5" i="6"/>
  <c r="M4" i="6"/>
  <c r="M3" i="6"/>
  <c r="G3" i="6"/>
  <c r="G4" i="6" s="1"/>
  <c r="G5" i="6" s="1"/>
  <c r="G6" i="6" s="1"/>
  <c r="G7" i="6" s="1"/>
  <c r="G8" i="6" s="1"/>
  <c r="G9" i="6" s="1"/>
  <c r="G10" i="6" s="1"/>
  <c r="G11" i="6" s="1"/>
  <c r="G12" i="6" s="1"/>
  <c r="G13" i="6" s="1"/>
  <c r="G14" i="6" s="1"/>
  <c r="M2" i="6"/>
  <c r="V18" i="6"/>
  <c r="P18" i="6"/>
  <c r="V17" i="6"/>
  <c r="V5" i="6"/>
  <c r="V4" i="6"/>
  <c r="V3" i="6"/>
  <c r="P3" i="6"/>
  <c r="P4" i="6" s="1"/>
  <c r="P5" i="6" s="1"/>
  <c r="V2" i="6"/>
  <c r="F49" i="2"/>
  <c r="E49" i="2"/>
  <c r="D49" i="2"/>
  <c r="F43" i="2"/>
  <c r="E43" i="2"/>
  <c r="D43" i="2"/>
  <c r="F39" i="2"/>
  <c r="E39" i="2"/>
  <c r="D39" i="2"/>
  <c r="F33" i="2"/>
  <c r="E33" i="2"/>
  <c r="D33" i="2"/>
  <c r="F27" i="2"/>
  <c r="E27" i="2"/>
  <c r="D27" i="2"/>
  <c r="F21" i="2"/>
  <c r="E21" i="2"/>
  <c r="D21" i="2"/>
  <c r="F15" i="2"/>
  <c r="E15" i="2"/>
  <c r="D15" i="2"/>
  <c r="F9" i="2"/>
  <c r="E9" i="2"/>
  <c r="D9" i="2"/>
  <c r="C1" i="2"/>
</calcChain>
</file>

<file path=xl/sharedStrings.xml><?xml version="1.0" encoding="utf-8"?>
<sst xmlns="http://schemas.openxmlformats.org/spreadsheetml/2006/main" count="260" uniqueCount="132">
  <si>
    <t>Personal Coach Assessed</t>
  </si>
  <si>
    <t>ADP Assessed</t>
  </si>
  <si>
    <t>Comments/ Evidence</t>
  </si>
  <si>
    <t xml:space="preserve">Date of Assessment
</t>
  </si>
  <si>
    <t>Behaviour &amp; Commitment</t>
  </si>
  <si>
    <t xml:space="preserve">Growth Mindset - driving own programme (self-resilience and autonomy). 
</t>
  </si>
  <si>
    <t>Good balance of sport and vocational/educational commitments, realistic dual career plan, defined long term ambitions and a strong sport-life balance and lifestyle activities supporting psychological and physical wellbeing.</t>
  </si>
  <si>
    <t>Behaviour &amp; Commitment Final Ratings</t>
  </si>
  <si>
    <t>Adaptability &amp; Decision Making</t>
  </si>
  <si>
    <t xml:space="preserve">Ability to adapt tactics in-fight to referee interpretation.
</t>
  </si>
  <si>
    <t>Adaptability &amp; Decision Making Final Ratings</t>
  </si>
  <si>
    <t>Control &amp; Dominate Distance</t>
  </si>
  <si>
    <t xml:space="preserve">Comprehension and knowledge of how (Snr) World Top 16  control &amp; dominate distance. 
</t>
  </si>
  <si>
    <t xml:space="preserve">Consistently able to analyse and apply control of distance 
</t>
  </si>
  <si>
    <t xml:space="preserve">Consistently able to analyse and apply control of distance under pressure 
</t>
  </si>
  <si>
    <t xml:space="preserve">Consistently able to  effectively execute a successful action at the right time (Tempo)
</t>
  </si>
  <si>
    <t>Consistently able to  effectively execute a successful action at the right time (Tempo) under pressure</t>
  </si>
  <si>
    <t>Control &amp; Dominate Distance Final Ratings</t>
  </si>
  <si>
    <t xml:space="preserve">Technical Excellence </t>
  </si>
  <si>
    <t xml:space="preserve">A select few actions with high proficiency and % success rate.
</t>
  </si>
  <si>
    <t>Technical Excellence Final Ratings</t>
  </si>
  <si>
    <t>Ability to Tolerate Load</t>
  </si>
  <si>
    <t xml:space="preserve">Psychologically robust, with sound motor function  
</t>
  </si>
  <si>
    <t xml:space="preserve">Active development of mental resilience under stress.
</t>
  </si>
  <si>
    <t xml:space="preserve">Baseline fitness to tolerate increasing load in training 
</t>
  </si>
  <si>
    <t xml:space="preserve">Baseline fitness to tolerate increasing load in  competition 
</t>
  </si>
  <si>
    <t>Ability to Tolerate Load Final Ratings</t>
  </si>
  <si>
    <t>Performance/ Results</t>
  </si>
  <si>
    <t xml:space="preserve">Positive and trajectory to World/Olympic medal winning standard by age 28-30 
</t>
  </si>
  <si>
    <t>Performance/Results Final Ratings</t>
  </si>
  <si>
    <t>Training Environments</t>
  </si>
  <si>
    <t>A domestic training/club environment promoting athlete autonomy and problem solving, allowing athlete to develop self coaching skills</t>
  </si>
  <si>
    <t>Training Environments Final Ratings</t>
  </si>
  <si>
    <t>Support</t>
  </si>
  <si>
    <t xml:space="preserve">Support staff with commitment to own ongoing personal development in elite athlete space 
</t>
  </si>
  <si>
    <t xml:space="preserve">Support team seeks and provides constructive feedback to drive performance 
</t>
  </si>
  <si>
    <t>A collaborative partnership between athlete, coaches, clubs and BF to develop to Senior medal standard</t>
  </si>
  <si>
    <t>Support Final Ratings</t>
  </si>
  <si>
    <t>Assessment Ratings</t>
  </si>
  <si>
    <t>Limited, Rarely, Area of weakness</t>
  </si>
  <si>
    <t>RED</t>
  </si>
  <si>
    <t xml:space="preserve">A criteria marked as Red is below T4 standard. </t>
  </si>
  <si>
    <t>AMBER</t>
  </si>
  <si>
    <t>A criteria marked as Amber is entry level T4 standard.</t>
  </si>
  <si>
    <t>Most of the time, Strength</t>
  </si>
  <si>
    <t>GREEN</t>
  </si>
  <si>
    <t xml:space="preserve">A criteria marked as Green is a comfortable T4 standard. </t>
  </si>
  <si>
    <t>Ready to move to next level - so in the case of T4 this means the athletes demonstrated the equivalent to medal winning standard (E1) most of the time, Super Strength</t>
  </si>
  <si>
    <t>GOLD</t>
  </si>
  <si>
    <t xml:space="preserve">A criteria marked as Gold would be moving to E1 (Senior Medal winning) standard. </t>
  </si>
  <si>
    <t>Work Ethic - Driving excellence through day to day approach to training plan</t>
  </si>
  <si>
    <t xml:space="preserve">Performance Review Decisions based on insights gained by tracking and monitoring own progress </t>
  </si>
  <si>
    <t xml:space="preserve">Professional approach to competition preparation </t>
  </si>
  <si>
    <t>organising people and performance to effective and efficient pursuit of predetermined objectives</t>
  </si>
  <si>
    <t xml:space="preserve"> pre-emptive fight strategies to beat every athlete at current level, refined with coach input.</t>
  </si>
  <si>
    <t xml:space="preserve"> A strategy including multiple alternative tactical scenarios,</t>
  </si>
  <si>
    <t>Multiple strategies , based on analysis of opponent and own strengths &amp; weakness</t>
  </si>
  <si>
    <t>Ability to execute strategy during fight, early switching of tactics resulting in successful execution of scoring action</t>
  </si>
  <si>
    <t>Adherence to adequate training load - 2 x quality training per day (8-10 sessions per week, 15-20 hours per week</t>
  </si>
  <si>
    <t>Confidence to utilise a wide range of defensive blade actions against international opponents</t>
  </si>
  <si>
    <t>Confidence to utilise a wide range of offensive blade actions against international opponents</t>
  </si>
  <si>
    <t xml:space="preserve">Ability to utilise a wide range of movement patterns against  opponents
</t>
  </si>
  <si>
    <t xml:space="preserve">Ability to adapt technique during fight to interpretation of the referee. 
</t>
  </si>
  <si>
    <t>An Environment promoting athlete autonomy and problem solving, allowing athlete to develop self coaching skills</t>
  </si>
  <si>
    <t xml:space="preserve">Suitable training environment (Coach, Facilities)  </t>
  </si>
  <si>
    <t xml:space="preserve">Sufficient regular access to high performance facilities including high quality (T3+) sparring, S&amp;C 
</t>
  </si>
  <si>
    <t xml:space="preserve">Access to international training camps (1-2 per year) with (min 5-10) World top 150 fencers 
</t>
  </si>
  <si>
    <t xml:space="preserve">FIE World Ranking - Senior top 120 or Junior top 50. 
</t>
  </si>
  <si>
    <t>50% DE wins against top 64  World Ranked opponents</t>
  </si>
  <si>
    <t xml:space="preserve">Consistent top 50% finishing position at FIE Senior events, top 20% Junior FIE Events
</t>
  </si>
  <si>
    <t>Delivers consistent L64 or above finishes at Senior World Championships (or L16 at Junior Worlds)</t>
  </si>
  <si>
    <t>No</t>
  </si>
  <si>
    <t>Date</t>
  </si>
  <si>
    <t>Venue</t>
  </si>
  <si>
    <t>F/P</t>
  </si>
  <si>
    <t xml:space="preserve">% </t>
  </si>
  <si>
    <t>Average</t>
  </si>
  <si>
    <t>% Finish 2019/2020</t>
  </si>
  <si>
    <t>World Cup</t>
  </si>
  <si>
    <t>% Finish 2018/2019</t>
  </si>
  <si>
    <t>Satellite</t>
  </si>
  <si>
    <t>Avg % Finish</t>
  </si>
  <si>
    <t>Grand Prix</t>
  </si>
  <si>
    <t>Best Senior World Champ (SWC) Result 2017 -&gt;</t>
  </si>
  <si>
    <t>SWC Performance on the day (L2-L64) 2017-&gt;</t>
  </si>
  <si>
    <t>Barcelone, Spain</t>
  </si>
  <si>
    <t xml:space="preserve">2020 Senior Ranking </t>
  </si>
  <si>
    <t xml:space="preserve">Fencers Age at Paris </t>
  </si>
  <si>
    <t>Fencers Age at LA</t>
  </si>
  <si>
    <t>Performance/Results Review to FTEM Performance Standards</t>
  </si>
  <si>
    <t xml:space="preserve">Year </t>
  </si>
  <si>
    <t>2012/2013</t>
  </si>
  <si>
    <t>Le Caire, Egypt</t>
  </si>
  <si>
    <t>Turin, Italy</t>
  </si>
  <si>
    <t>2013/2014</t>
  </si>
  <si>
    <t>Anaheim, California, Usa</t>
  </si>
  <si>
    <t>2014/2015</t>
  </si>
  <si>
    <t>Paris, France</t>
  </si>
  <si>
    <t>2015/2016</t>
  </si>
  <si>
    <t>Bonn, Germany</t>
  </si>
  <si>
    <t>2016/2017</t>
  </si>
  <si>
    <t>Tokyo, Japan</t>
  </si>
  <si>
    <t>2017/2018</t>
  </si>
  <si>
    <t>2018/2019</t>
  </si>
  <si>
    <t>Londres, Great Britai</t>
  </si>
  <si>
    <t>2019/2020</t>
  </si>
  <si>
    <t>St-Petersbourg, Russia</t>
  </si>
  <si>
    <t>Senior Ranking</t>
  </si>
  <si>
    <t xml:space="preserve">Junior Ranking </t>
  </si>
  <si>
    <t xml:space="preserve">Senior World Cup </t>
  </si>
  <si>
    <t>Junior World Cups</t>
  </si>
  <si>
    <t>Best Senior World Champ (SWC) Result 2018 -&gt;</t>
  </si>
  <si>
    <t>SWC Performance on the day (L2-L64) 2018-&gt;</t>
  </si>
  <si>
    <t>Fencers Age at Paris  2024</t>
  </si>
  <si>
    <t>Fencers Age at LA 2028</t>
  </si>
  <si>
    <t>Domestic</t>
  </si>
  <si>
    <t>Finish position</t>
  </si>
  <si>
    <t>Number of Athletes attneding</t>
  </si>
  <si>
    <t>From FIE Ranking</t>
  </si>
  <si>
    <t xml:space="preserve">From Performance Trajectory </t>
  </si>
  <si>
    <t>Athlete Assessed</t>
  </si>
  <si>
    <t>Occasionally, Basic level competency</t>
  </si>
  <si>
    <t>Not applicable at this time</t>
  </si>
  <si>
    <t>Name</t>
  </si>
  <si>
    <t xml:space="preserve">Weapon </t>
  </si>
  <si>
    <t>DoB</t>
  </si>
  <si>
    <t xml:space="preserve">University </t>
  </si>
  <si>
    <r>
      <t>T3 – Developing/Practising and Achieving</t>
    </r>
    <r>
      <rPr>
        <sz val="16"/>
        <color rgb="FF333333"/>
        <rFont val="Arial"/>
        <family val="2"/>
      </rPr>
      <t> – Commitment as a Pre-Elite Athlete and refinement of holistic skills through effective, deliberate programming – Junior International Medallist or Senior World Ranked 120</t>
    </r>
  </si>
  <si>
    <t>University Year</t>
  </si>
  <si>
    <t xml:space="preserve">
Completing Stage 2  - Performance Trajectory 
Please complete each competition section  for seasons 2018/2019, 2019/20, 2020/21
Two key figures:
      1. Your finish position
      2. The number of comeptitors in the competition
Use the date to complete the overview section (Yellow)
</t>
  </si>
  <si>
    <t xml:space="preserve">Completing Stage 1 - WUGs (T3)
Use the table to the right,  to rate yourself against the statement from the BF Pathway Standard (T3)  and then provide the evidence and examples to evidence your rating
Some cell have been completed as the information will be part of stage 2
</t>
  </si>
  <si>
    <t>Overview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</si>
</sst>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0" x14ac:knownFonts="1">
    <font>
      <sz val="12"/>
      <color theme="1"/>
      <name val="Calibri"/>
      <family val="2"/>
      <scheme val="minor"/>
    </font>
    <font>
      <sz val="12"/>
      <color theme="1"/>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b/>
      <sz val="12"/>
      <color theme="1"/>
      <name val="Calibri"/>
      <family val="2"/>
      <scheme val="minor"/>
    </font>
    <font>
      <b/>
      <sz val="12"/>
      <name val="Calibri"/>
      <family val="2"/>
      <scheme val="minor"/>
    </font>
    <font>
      <b/>
      <sz val="11"/>
      <color theme="1"/>
      <name val="Calibri"/>
      <family val="2"/>
      <scheme val="minor"/>
    </font>
    <font>
      <sz val="11"/>
      <color rgb="FF000000"/>
      <name val="Calibri"/>
      <family val="2"/>
      <scheme val="minor"/>
    </font>
    <font>
      <b/>
      <u/>
      <sz val="11"/>
      <color theme="1"/>
      <name val="Calibri"/>
      <family val="2"/>
      <scheme val="minor"/>
    </font>
    <font>
      <sz val="11"/>
      <name val="Calibri"/>
      <family val="2"/>
      <scheme val="minor"/>
    </font>
    <font>
      <b/>
      <sz val="12"/>
      <color theme="0"/>
      <name val="Calibri"/>
      <family val="2"/>
      <scheme val="minor"/>
    </font>
    <font>
      <sz val="12"/>
      <color theme="0"/>
      <name val="Calibri"/>
      <family val="2"/>
      <scheme val="minor"/>
    </font>
    <font>
      <u/>
      <sz val="12"/>
      <color theme="10"/>
      <name val="Calibri"/>
      <family val="2"/>
      <scheme val="minor"/>
    </font>
    <font>
      <sz val="12"/>
      <color rgb="FF000000"/>
      <name val="Calibri"/>
      <family val="2"/>
      <scheme val="minor"/>
    </font>
    <font>
      <sz val="20"/>
      <color theme="1"/>
      <name val="Calibri"/>
      <family val="2"/>
      <scheme val="minor"/>
    </font>
    <font>
      <sz val="16"/>
      <color theme="1"/>
      <name val="Calibri"/>
      <family val="2"/>
      <scheme val="minor"/>
    </font>
    <font>
      <b/>
      <sz val="16"/>
      <color rgb="FF000000"/>
      <name val="Arial"/>
      <family val="2"/>
    </font>
    <font>
      <sz val="16"/>
      <color rgb="FF333333"/>
      <name val="Arial"/>
      <family val="2"/>
    </font>
    <font>
      <b/>
      <u/>
      <sz val="12"/>
      <color theme="10"/>
      <name val="Calibri"/>
      <family val="2"/>
      <scheme val="minor"/>
    </font>
  </fonts>
  <fills count="1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theme="5" tint="0.59999389629810485"/>
        <bgColor indexed="65"/>
      </patternFill>
    </fill>
    <fill>
      <patternFill patternType="solid">
        <fgColor theme="4" tint="0.39997558519241921"/>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4"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F8F9C"/>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rgb="FF92D050"/>
        <bgColor indexed="64"/>
      </patternFill>
    </fill>
    <fill>
      <patternFill patternType="solid">
        <fgColor rgb="FF00B0F0"/>
        <bgColor indexed="64"/>
      </patternFill>
    </fill>
    <fill>
      <patternFill patternType="solid">
        <fgColor rgb="FFFFC000"/>
        <bgColor indexed="64"/>
      </patternFill>
    </fill>
    <fill>
      <patternFill patternType="solid">
        <fgColor rgb="FF7030A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0" fontId="2" fillId="2" borderId="0" applyNumberFormat="0" applyBorder="0" applyAlignment="0" applyProtection="0"/>
    <xf numFmtId="0" fontId="3" fillId="3" borderId="0" applyNumberFormat="0" applyBorder="0" applyAlignment="0" applyProtection="0"/>
    <xf numFmtId="0" fontId="4" fillId="4" borderId="0" applyNumberFormat="0" applyBorder="0" applyAlignment="0" applyProtection="0"/>
    <xf numFmtId="0" fontId="1" fillId="5" borderId="0" applyNumberFormat="0" applyBorder="0" applyAlignment="0" applyProtection="0"/>
    <xf numFmtId="0" fontId="13" fillId="0" borderId="0" applyNumberFormat="0" applyFill="0" applyBorder="0" applyAlignment="0" applyProtection="0"/>
  </cellStyleXfs>
  <cellXfs count="93">
    <xf numFmtId="0" fontId="0" fillId="0" borderId="0" xfId="0"/>
    <xf numFmtId="0" fontId="0" fillId="6" borderId="0" xfId="0" applyFill="1"/>
    <xf numFmtId="0" fontId="6" fillId="6" borderId="0" xfId="0" applyFont="1" applyFill="1" applyAlignment="1">
      <alignment vertical="center"/>
    </xf>
    <xf numFmtId="0" fontId="7" fillId="6" borderId="1" xfId="0" applyFont="1" applyFill="1" applyBorder="1" applyAlignment="1">
      <alignment horizontal="center" wrapText="1"/>
    </xf>
    <xf numFmtId="0" fontId="7" fillId="6" borderId="0" xfId="0" applyFont="1" applyFill="1" applyAlignment="1">
      <alignment horizontal="right" vertical="top" wrapText="1"/>
    </xf>
    <xf numFmtId="0" fontId="0" fillId="7" borderId="3" xfId="0" applyFill="1" applyBorder="1" applyAlignment="1">
      <alignment horizontal="left" vertical="center" wrapText="1"/>
    </xf>
    <xf numFmtId="0" fontId="0" fillId="0" borderId="1" xfId="0" applyBorder="1" applyAlignment="1">
      <alignment horizontal="center"/>
    </xf>
    <xf numFmtId="0" fontId="0" fillId="0" borderId="1" xfId="0" applyBorder="1" applyAlignment="1">
      <alignment wrapText="1"/>
    </xf>
    <xf numFmtId="0" fontId="5" fillId="6" borderId="0" xfId="0" applyFont="1" applyFill="1"/>
    <xf numFmtId="0" fontId="7" fillId="6" borderId="4" xfId="0" applyFont="1" applyFill="1" applyBorder="1" applyAlignment="1">
      <alignment horizontal="right" vertical="center" wrapText="1"/>
    </xf>
    <xf numFmtId="2" fontId="0" fillId="8" borderId="1" xfId="0" applyNumberFormat="1" applyFill="1" applyBorder="1"/>
    <xf numFmtId="0" fontId="0" fillId="9" borderId="3" xfId="0" applyFill="1" applyBorder="1" applyAlignment="1">
      <alignment horizontal="left" vertical="center" wrapText="1"/>
    </xf>
    <xf numFmtId="0" fontId="8" fillId="7" borderId="0" xfId="0" applyFont="1" applyFill="1" applyAlignment="1">
      <alignment vertical="center" wrapText="1" readingOrder="1"/>
    </xf>
    <xf numFmtId="0" fontId="0" fillId="7" borderId="3" xfId="0" applyFill="1" applyBorder="1" applyAlignment="1">
      <alignment vertical="center" wrapText="1"/>
    </xf>
    <xf numFmtId="0" fontId="8" fillId="7" borderId="3" xfId="0" applyFont="1" applyFill="1" applyBorder="1" applyAlignment="1">
      <alignment horizontal="left" wrapText="1"/>
    </xf>
    <xf numFmtId="0" fontId="0" fillId="7" borderId="0" xfId="0" applyFill="1" applyAlignment="1">
      <alignment horizontal="left" vertical="center" wrapText="1"/>
    </xf>
    <xf numFmtId="0" fontId="0" fillId="9" borderId="1" xfId="0" applyFill="1" applyBorder="1" applyAlignment="1">
      <alignment horizontal="left" vertical="center" wrapText="1"/>
    </xf>
    <xf numFmtId="0" fontId="0" fillId="9" borderId="1" xfId="0" applyFill="1" applyBorder="1" applyAlignment="1">
      <alignment wrapText="1"/>
    </xf>
    <xf numFmtId="0" fontId="0" fillId="7" borderId="4" xfId="0" applyFill="1" applyBorder="1" applyAlignment="1">
      <alignment horizontal="left" vertical="center" wrapText="1"/>
    </xf>
    <xf numFmtId="0" fontId="7" fillId="6" borderId="0" xfId="0" applyFont="1" applyFill="1" applyAlignment="1">
      <alignment horizontal="right"/>
    </xf>
    <xf numFmtId="0" fontId="0" fillId="9" borderId="3" xfId="0" applyFill="1" applyBorder="1" applyAlignment="1">
      <alignment vertical="center" wrapText="1"/>
    </xf>
    <xf numFmtId="0" fontId="0" fillId="11" borderId="0" xfId="0" applyFill="1"/>
    <xf numFmtId="0" fontId="9" fillId="11" borderId="0" xfId="0" applyFont="1" applyFill="1"/>
    <xf numFmtId="0" fontId="0" fillId="11" borderId="1" xfId="0" applyFill="1" applyBorder="1"/>
    <xf numFmtId="0" fontId="10" fillId="12" borderId="1" xfId="2" applyFont="1" applyFill="1" applyBorder="1" applyAlignment="1">
      <alignment horizontal="center" vertical="center"/>
    </xf>
    <xf numFmtId="0" fontId="0" fillId="11" borderId="1" xfId="0" applyFill="1" applyBorder="1" applyAlignment="1">
      <alignment horizontal="left" wrapText="1"/>
    </xf>
    <xf numFmtId="0" fontId="10" fillId="13" borderId="1" xfId="4" applyFont="1" applyFill="1" applyBorder="1" applyAlignment="1">
      <alignment horizontal="center" vertical="center"/>
    </xf>
    <xf numFmtId="0" fontId="10" fillId="14" borderId="1" xfId="1" applyFont="1" applyFill="1" applyBorder="1" applyAlignment="1">
      <alignment horizontal="center" vertical="center"/>
    </xf>
    <xf numFmtId="0" fontId="0" fillId="11" borderId="1" xfId="0" applyFill="1" applyBorder="1" applyAlignment="1">
      <alignment wrapText="1"/>
    </xf>
    <xf numFmtId="0" fontId="10" fillId="10" borderId="1" xfId="3" applyFont="1" applyFill="1" applyBorder="1" applyAlignment="1">
      <alignment horizontal="center" vertical="center"/>
    </xf>
    <xf numFmtId="0" fontId="5" fillId="0" borderId="1" xfId="0" applyFont="1" applyBorder="1" applyAlignment="1">
      <alignment vertical="center" wrapText="1"/>
    </xf>
    <xf numFmtId="15" fontId="0" fillId="0" borderId="0" xfId="0" applyNumberFormat="1"/>
    <xf numFmtId="1" fontId="0" fillId="0" borderId="0" xfId="0" applyNumberFormat="1"/>
    <xf numFmtId="15" fontId="13" fillId="0" borderId="0" xfId="5" applyNumberFormat="1"/>
    <xf numFmtId="0" fontId="13" fillId="0" borderId="0" xfId="5"/>
    <xf numFmtId="0" fontId="0" fillId="0" borderId="0" xfId="0" applyAlignment="1">
      <alignment wrapText="1"/>
    </xf>
    <xf numFmtId="0" fontId="5" fillId="15" borderId="0" xfId="0" applyFont="1" applyFill="1" applyAlignment="1">
      <alignment horizontal="center" vertical="center" wrapText="1"/>
    </xf>
    <xf numFmtId="164" fontId="5" fillId="15" borderId="0" xfId="0" applyNumberFormat="1" applyFont="1" applyFill="1" applyAlignment="1">
      <alignment horizontal="center" vertical="center" wrapText="1"/>
    </xf>
    <xf numFmtId="1" fontId="5" fillId="15" borderId="0" xfId="0" applyNumberFormat="1" applyFont="1" applyFill="1" applyAlignment="1">
      <alignment horizontal="center" vertical="center" wrapText="1"/>
    </xf>
    <xf numFmtId="0" fontId="5" fillId="16" borderId="0" xfId="0" applyFont="1" applyFill="1" applyAlignment="1">
      <alignment horizontal="center" vertical="center" wrapText="1"/>
    </xf>
    <xf numFmtId="164" fontId="5" fillId="16" borderId="0" xfId="0" applyNumberFormat="1" applyFont="1" applyFill="1" applyAlignment="1">
      <alignment horizontal="center" vertical="center" wrapText="1"/>
    </xf>
    <xf numFmtId="1" fontId="5" fillId="16" borderId="0" xfId="0" applyNumberFormat="1" applyFont="1" applyFill="1" applyAlignment="1">
      <alignment horizontal="center" vertical="center" wrapText="1"/>
    </xf>
    <xf numFmtId="0" fontId="11" fillId="18" borderId="0" xfId="0" applyFont="1" applyFill="1" applyAlignment="1">
      <alignment horizontal="center" vertical="center" wrapText="1"/>
    </xf>
    <xf numFmtId="164" fontId="11" fillId="18" borderId="0" xfId="0" applyNumberFormat="1" applyFont="1" applyFill="1" applyAlignment="1">
      <alignment horizontal="center" vertical="center" wrapText="1"/>
    </xf>
    <xf numFmtId="1" fontId="11" fillId="18" borderId="0" xfId="0" applyNumberFormat="1" applyFont="1" applyFill="1" applyAlignment="1">
      <alignment horizontal="center" vertical="center" wrapText="1"/>
    </xf>
    <xf numFmtId="1" fontId="12" fillId="0" borderId="0" xfId="0" applyNumberFormat="1" applyFont="1"/>
    <xf numFmtId="14" fontId="0" fillId="0" borderId="0" xfId="0" applyNumberFormat="1"/>
    <xf numFmtId="0" fontId="5" fillId="10" borderId="0" xfId="0" applyFont="1" applyFill="1" applyAlignment="1">
      <alignment horizontal="center" vertical="center" wrapText="1"/>
    </xf>
    <xf numFmtId="164" fontId="5" fillId="10" borderId="0" xfId="0" applyNumberFormat="1" applyFont="1" applyFill="1" applyAlignment="1">
      <alignment horizontal="center" vertical="center" wrapText="1"/>
    </xf>
    <xf numFmtId="1" fontId="5" fillId="10" borderId="0" xfId="0" applyNumberFormat="1" applyFont="1" applyFill="1" applyAlignment="1">
      <alignment horizontal="center" vertical="center" wrapText="1"/>
    </xf>
    <xf numFmtId="0" fontId="5" fillId="0" borderId="0" xfId="0" applyFont="1"/>
    <xf numFmtId="0" fontId="5" fillId="17" borderId="0" xfId="0" applyFont="1" applyFill="1" applyAlignment="1">
      <alignment horizontal="center" vertical="center" wrapText="1"/>
    </xf>
    <xf numFmtId="164" fontId="5" fillId="17" borderId="0" xfId="0" applyNumberFormat="1" applyFont="1" applyFill="1" applyAlignment="1">
      <alignment horizontal="center" vertical="center" wrapText="1"/>
    </xf>
    <xf numFmtId="1" fontId="5" fillId="17" borderId="0" xfId="0" applyNumberFormat="1" applyFont="1" applyFill="1" applyAlignment="1">
      <alignment horizontal="center" vertical="center" wrapText="1"/>
    </xf>
    <xf numFmtId="0" fontId="5" fillId="17" borderId="0" xfId="0" applyFont="1" applyFill="1" applyAlignment="1">
      <alignment horizontal="center" vertical="center"/>
    </xf>
    <xf numFmtId="0" fontId="15" fillId="0" borderId="1" xfId="0" applyFont="1" applyBorder="1"/>
    <xf numFmtId="0" fontId="0" fillId="0" borderId="1" xfId="0" applyBorder="1"/>
    <xf numFmtId="0" fontId="0" fillId="0" borderId="1" xfId="0" applyBorder="1" applyAlignment="1">
      <alignment horizontal="center" vertical="center"/>
    </xf>
    <xf numFmtId="0" fontId="5" fillId="10" borderId="1" xfId="0" applyFont="1" applyFill="1" applyBorder="1" applyAlignment="1">
      <alignment horizontal="center" vertical="center" wrapText="1"/>
    </xf>
    <xf numFmtId="0" fontId="5" fillId="15" borderId="1" xfId="0" applyFont="1" applyFill="1" applyBorder="1" applyAlignment="1">
      <alignment horizontal="center" vertical="center" wrapText="1"/>
    </xf>
    <xf numFmtId="164" fontId="5" fillId="15" borderId="1" xfId="0" applyNumberFormat="1" applyFont="1" applyFill="1" applyBorder="1" applyAlignment="1">
      <alignment horizontal="center" vertical="center" wrapText="1"/>
    </xf>
    <xf numFmtId="1" fontId="5" fillId="15" borderId="1" xfId="0" applyNumberFormat="1" applyFont="1" applyFill="1" applyBorder="1" applyAlignment="1">
      <alignment horizontal="center" vertical="center" wrapText="1"/>
    </xf>
    <xf numFmtId="15" fontId="0" fillId="0" borderId="1" xfId="0" applyNumberFormat="1" applyBorder="1"/>
    <xf numFmtId="1" fontId="0" fillId="0" borderId="1" xfId="0" applyNumberFormat="1" applyBorder="1"/>
    <xf numFmtId="1" fontId="12" fillId="0" borderId="1" xfId="0" applyNumberFormat="1" applyFont="1" applyBorder="1"/>
    <xf numFmtId="0" fontId="5" fillId="16" borderId="1" xfId="0" applyFont="1" applyFill="1" applyBorder="1" applyAlignment="1">
      <alignment horizontal="center" vertical="center" wrapText="1"/>
    </xf>
    <xf numFmtId="164" fontId="5" fillId="16" borderId="1" xfId="0" applyNumberFormat="1" applyFont="1" applyFill="1" applyBorder="1" applyAlignment="1">
      <alignment horizontal="center" vertical="center" wrapText="1"/>
    </xf>
    <xf numFmtId="1" fontId="5" fillId="16" borderId="1" xfId="0" applyNumberFormat="1" applyFont="1" applyFill="1" applyBorder="1" applyAlignment="1">
      <alignment horizontal="center" vertical="center" wrapText="1"/>
    </xf>
    <xf numFmtId="0" fontId="0" fillId="17" borderId="1" xfId="0" applyFill="1" applyBorder="1" applyAlignment="1">
      <alignment horizontal="center" vertical="center" wrapText="1"/>
    </xf>
    <xf numFmtId="164" fontId="0" fillId="17" borderId="1" xfId="0" applyNumberFormat="1" applyFill="1" applyBorder="1" applyAlignment="1">
      <alignment horizontal="center" vertical="center" wrapText="1"/>
    </xf>
    <xf numFmtId="0" fontId="0" fillId="17" borderId="1" xfId="0" applyFill="1" applyBorder="1"/>
    <xf numFmtId="1" fontId="0" fillId="17" borderId="1" xfId="0" applyNumberFormat="1" applyFill="1" applyBorder="1" applyAlignment="1">
      <alignment horizontal="center" vertical="center" wrapText="1"/>
    </xf>
    <xf numFmtId="0" fontId="5" fillId="0" borderId="0" xfId="0" applyFont="1" applyAlignment="1">
      <alignment wrapText="1"/>
    </xf>
    <xf numFmtId="15" fontId="19" fillId="0" borderId="0" xfId="5" applyNumberFormat="1" applyFont="1"/>
    <xf numFmtId="0" fontId="5" fillId="0" borderId="0" xfId="0" applyFont="1" applyAlignment="1">
      <alignment horizontal="center" vertical="center" wrapText="1"/>
    </xf>
    <xf numFmtId="164" fontId="5" fillId="0" borderId="0" xfId="0" applyNumberFormat="1" applyFont="1" applyAlignment="1">
      <alignment horizontal="center" vertical="center" wrapText="1"/>
    </xf>
    <xf numFmtId="1" fontId="5" fillId="0" borderId="0" xfId="0" applyNumberFormat="1" applyFont="1" applyAlignment="1">
      <alignment horizontal="center" vertical="center" wrapText="1"/>
    </xf>
    <xf numFmtId="15" fontId="14" fillId="0" borderId="1" xfId="0" applyNumberFormat="1" applyFont="1" applyBorder="1"/>
    <xf numFmtId="0" fontId="14" fillId="0" borderId="1" xfId="0" applyFont="1" applyBorder="1"/>
    <xf numFmtId="1" fontId="14" fillId="0" borderId="1" xfId="0" applyNumberFormat="1" applyFont="1" applyBorder="1"/>
    <xf numFmtId="0" fontId="17" fillId="0" borderId="11" xfId="0" applyFont="1" applyBorder="1" applyAlignment="1">
      <alignment vertical="center" wrapText="1"/>
    </xf>
    <xf numFmtId="0" fontId="0" fillId="0" borderId="12" xfId="0" applyBorder="1" applyAlignment="1">
      <alignment vertical="center" wrapText="1"/>
    </xf>
    <xf numFmtId="0" fontId="0" fillId="0" borderId="13" xfId="0" applyBorder="1" applyAlignment="1">
      <alignment vertical="center" wrapText="1"/>
    </xf>
    <xf numFmtId="0" fontId="16" fillId="0" borderId="5" xfId="0" applyFont="1" applyBorder="1" applyAlignment="1">
      <alignment vertical="center" wrapText="1"/>
    </xf>
    <xf numFmtId="0" fontId="16" fillId="0" borderId="6" xfId="0" applyFont="1" applyBorder="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16" fillId="0" borderId="9" xfId="0" applyFont="1" applyBorder="1" applyAlignment="1">
      <alignment vertical="center"/>
    </xf>
    <xf numFmtId="0" fontId="16" fillId="0" borderId="10" xfId="0" applyFont="1" applyBorder="1" applyAlignment="1">
      <alignment vertical="center"/>
    </xf>
    <xf numFmtId="0" fontId="0" fillId="0" borderId="0" xfId="0" applyAlignment="1"/>
    <xf numFmtId="0" fontId="5" fillId="7" borderId="2" xfId="0" applyFont="1" applyFill="1" applyBorder="1" applyAlignment="1">
      <alignment horizontal="center" vertical="center" textRotation="90" wrapText="1"/>
    </xf>
    <xf numFmtId="0" fontId="5" fillId="9" borderId="2" xfId="0" applyFont="1" applyFill="1" applyBorder="1" applyAlignment="1">
      <alignment horizontal="center" vertical="center" textRotation="90" wrapText="1"/>
    </xf>
    <xf numFmtId="0" fontId="5" fillId="9" borderId="2" xfId="0" applyFont="1" applyFill="1" applyBorder="1" applyAlignment="1">
      <alignment horizontal="center" textRotation="90" wrapText="1"/>
    </xf>
  </cellXfs>
  <cellStyles count="6">
    <cellStyle name="40% - Accent2" xfId="4" builtinId="35"/>
    <cellStyle name="Bad" xfId="2" builtinId="27"/>
    <cellStyle name="Good" xfId="1" builtinId="26"/>
    <cellStyle name="Hyperlink" xfId="5" builtinId="8"/>
    <cellStyle name="Neutral" xfId="3" builtinId="28"/>
    <cellStyle name="Normal" xfId="0" builtinId="0"/>
  </cellStyles>
  <dxfs count="72">
    <dxf>
      <fill>
        <patternFill>
          <bgColor rgb="FFFFC7CE"/>
        </patternFill>
      </fill>
    </dxf>
    <dxf>
      <fill>
        <patternFill>
          <bgColor rgb="FFFFC000"/>
        </patternFill>
      </fill>
    </dxf>
    <dxf>
      <fill>
        <patternFill>
          <bgColor rgb="FFFFFF00"/>
        </patternFill>
      </fill>
    </dxf>
    <dxf>
      <fill>
        <patternFill>
          <bgColor theme="9" tint="0.39994506668294322"/>
        </patternFill>
      </fill>
    </dxf>
    <dxf>
      <fill>
        <patternFill>
          <bgColor rgb="FFFFC7CE"/>
        </patternFill>
      </fill>
    </dxf>
    <dxf>
      <fill>
        <patternFill>
          <bgColor rgb="FFFFC000"/>
        </patternFill>
      </fill>
    </dxf>
    <dxf>
      <fill>
        <patternFill>
          <bgColor rgb="FFFFFF00"/>
        </patternFill>
      </fill>
    </dxf>
    <dxf>
      <fill>
        <patternFill>
          <bgColor theme="9" tint="0.39994506668294322"/>
        </patternFill>
      </fill>
    </dxf>
    <dxf>
      <fill>
        <patternFill>
          <bgColor rgb="FFFFC7CE"/>
        </patternFill>
      </fill>
    </dxf>
    <dxf>
      <fill>
        <patternFill>
          <bgColor rgb="FFFFC000"/>
        </patternFill>
      </fill>
    </dxf>
    <dxf>
      <fill>
        <patternFill>
          <bgColor rgb="FFFFFF00"/>
        </patternFill>
      </fill>
    </dxf>
    <dxf>
      <fill>
        <patternFill>
          <bgColor theme="9" tint="0.39994506668294322"/>
        </patternFill>
      </fill>
    </dxf>
    <dxf>
      <fill>
        <patternFill>
          <bgColor rgb="FFFFC7CE"/>
        </patternFill>
      </fill>
    </dxf>
    <dxf>
      <fill>
        <patternFill>
          <bgColor rgb="FFFFC000"/>
        </patternFill>
      </fill>
    </dxf>
    <dxf>
      <fill>
        <patternFill>
          <bgColor rgb="FFFFFF00"/>
        </patternFill>
      </fill>
    </dxf>
    <dxf>
      <fill>
        <patternFill>
          <bgColor theme="9" tint="0.39994506668294322"/>
        </patternFill>
      </fill>
    </dxf>
    <dxf>
      <fill>
        <patternFill>
          <bgColor rgb="FFFFC7CE"/>
        </patternFill>
      </fill>
    </dxf>
    <dxf>
      <fill>
        <patternFill>
          <bgColor rgb="FFFFC000"/>
        </patternFill>
      </fill>
    </dxf>
    <dxf>
      <fill>
        <patternFill>
          <bgColor rgb="FFFFFF00"/>
        </patternFill>
      </fill>
    </dxf>
    <dxf>
      <fill>
        <patternFill>
          <bgColor theme="9" tint="0.39994506668294322"/>
        </patternFill>
      </fill>
    </dxf>
    <dxf>
      <fill>
        <patternFill>
          <bgColor rgb="FFFFC7CE"/>
        </patternFill>
      </fill>
    </dxf>
    <dxf>
      <fill>
        <patternFill>
          <bgColor rgb="FFFFC000"/>
        </patternFill>
      </fill>
    </dxf>
    <dxf>
      <fill>
        <patternFill>
          <bgColor rgb="FFFFFF00"/>
        </patternFill>
      </fill>
    </dxf>
    <dxf>
      <fill>
        <patternFill>
          <bgColor theme="9" tint="0.39994506668294322"/>
        </patternFill>
      </fill>
    </dxf>
    <dxf>
      <fill>
        <patternFill>
          <bgColor rgb="FFFFC7CE"/>
        </patternFill>
      </fill>
    </dxf>
    <dxf>
      <fill>
        <patternFill>
          <bgColor rgb="FFFFC000"/>
        </patternFill>
      </fill>
    </dxf>
    <dxf>
      <fill>
        <patternFill>
          <bgColor rgb="FFFFFF00"/>
        </patternFill>
      </fill>
    </dxf>
    <dxf>
      <fill>
        <patternFill>
          <bgColor theme="9" tint="0.39994506668294322"/>
        </patternFill>
      </fill>
    </dxf>
    <dxf>
      <fill>
        <patternFill>
          <bgColor rgb="FFFFC7CE"/>
        </patternFill>
      </fill>
    </dxf>
    <dxf>
      <fill>
        <patternFill>
          <bgColor rgb="FFFFC000"/>
        </patternFill>
      </fill>
    </dxf>
    <dxf>
      <fill>
        <patternFill>
          <bgColor rgb="FFFFFF00"/>
        </patternFill>
      </fill>
    </dxf>
    <dxf>
      <fill>
        <patternFill>
          <bgColor theme="9" tint="0.39994506668294322"/>
        </patternFill>
      </fill>
    </dxf>
    <dxf>
      <fill>
        <patternFill>
          <bgColor rgb="FFFFC7CE"/>
        </patternFill>
      </fill>
    </dxf>
    <dxf>
      <fill>
        <patternFill>
          <bgColor rgb="FFFFC000"/>
        </patternFill>
      </fill>
    </dxf>
    <dxf>
      <fill>
        <patternFill>
          <bgColor rgb="FFFFFF00"/>
        </patternFill>
      </fill>
    </dxf>
    <dxf>
      <fill>
        <patternFill>
          <bgColor theme="9" tint="0.39994506668294322"/>
        </patternFill>
      </fill>
    </dxf>
    <dxf>
      <fill>
        <patternFill>
          <bgColor rgb="FFFFC7CE"/>
        </patternFill>
      </fill>
    </dxf>
    <dxf>
      <fill>
        <patternFill>
          <bgColor rgb="FFFFC000"/>
        </patternFill>
      </fill>
    </dxf>
    <dxf>
      <fill>
        <patternFill>
          <bgColor rgb="FFFFFF00"/>
        </patternFill>
      </fill>
    </dxf>
    <dxf>
      <fill>
        <patternFill>
          <bgColor theme="9" tint="0.39994506668294322"/>
        </patternFill>
      </fill>
    </dxf>
    <dxf>
      <fill>
        <patternFill>
          <bgColor rgb="FFFFC7CE"/>
        </patternFill>
      </fill>
    </dxf>
    <dxf>
      <fill>
        <patternFill>
          <bgColor rgb="FFFFC000"/>
        </patternFill>
      </fill>
    </dxf>
    <dxf>
      <fill>
        <patternFill>
          <bgColor rgb="FFFFFF00"/>
        </patternFill>
      </fill>
    </dxf>
    <dxf>
      <fill>
        <patternFill>
          <bgColor theme="9" tint="0.39994506668294322"/>
        </patternFill>
      </fill>
    </dxf>
    <dxf>
      <fill>
        <patternFill>
          <bgColor rgb="FFFFC7CE"/>
        </patternFill>
      </fill>
    </dxf>
    <dxf>
      <fill>
        <patternFill>
          <bgColor rgb="FFFFC000"/>
        </patternFill>
      </fill>
    </dxf>
    <dxf>
      <fill>
        <patternFill>
          <bgColor rgb="FFFFFF00"/>
        </patternFill>
      </fill>
    </dxf>
    <dxf>
      <fill>
        <patternFill>
          <bgColor theme="9" tint="0.39994506668294322"/>
        </patternFill>
      </fill>
    </dxf>
    <dxf>
      <fill>
        <patternFill>
          <bgColor rgb="FFFFC7CE"/>
        </patternFill>
      </fill>
    </dxf>
    <dxf>
      <fill>
        <patternFill>
          <bgColor rgb="FFFFC000"/>
        </patternFill>
      </fill>
    </dxf>
    <dxf>
      <fill>
        <patternFill>
          <bgColor rgb="FFFFFF00"/>
        </patternFill>
      </fill>
    </dxf>
    <dxf>
      <fill>
        <patternFill>
          <bgColor theme="9" tint="0.39994506668294322"/>
        </patternFill>
      </fill>
    </dxf>
    <dxf>
      <fill>
        <patternFill>
          <bgColor rgb="FFFFC7CE"/>
        </patternFill>
      </fill>
    </dxf>
    <dxf>
      <fill>
        <patternFill>
          <bgColor rgb="FFFFC000"/>
        </patternFill>
      </fill>
    </dxf>
    <dxf>
      <fill>
        <patternFill>
          <bgColor rgb="FFFFFF00"/>
        </patternFill>
      </fill>
    </dxf>
    <dxf>
      <fill>
        <patternFill>
          <bgColor theme="9" tint="0.39994506668294322"/>
        </patternFill>
      </fill>
    </dxf>
    <dxf>
      <fill>
        <patternFill>
          <bgColor rgb="FFFFC7CE"/>
        </patternFill>
      </fill>
    </dxf>
    <dxf>
      <fill>
        <patternFill>
          <bgColor rgb="FFFFC000"/>
        </patternFill>
      </fill>
    </dxf>
    <dxf>
      <fill>
        <patternFill>
          <bgColor rgb="FFFFFF00"/>
        </patternFill>
      </fill>
    </dxf>
    <dxf>
      <fill>
        <patternFill>
          <bgColor theme="9" tint="0.39994506668294322"/>
        </patternFill>
      </fill>
    </dxf>
    <dxf>
      <fill>
        <patternFill>
          <bgColor rgb="FFFFC7CE"/>
        </patternFill>
      </fill>
    </dxf>
    <dxf>
      <fill>
        <patternFill>
          <bgColor rgb="FFFFC000"/>
        </patternFill>
      </fill>
    </dxf>
    <dxf>
      <fill>
        <patternFill>
          <bgColor rgb="FFFFFF00"/>
        </patternFill>
      </fill>
    </dxf>
    <dxf>
      <fill>
        <patternFill>
          <bgColor theme="9" tint="0.39994506668294322"/>
        </patternFill>
      </fill>
    </dxf>
    <dxf>
      <fill>
        <patternFill>
          <bgColor rgb="FFFFC7CE"/>
        </patternFill>
      </fill>
    </dxf>
    <dxf>
      <fill>
        <patternFill>
          <bgColor rgb="FFFFC000"/>
        </patternFill>
      </fill>
    </dxf>
    <dxf>
      <fill>
        <patternFill>
          <bgColor rgb="FFFFFF00"/>
        </patternFill>
      </fill>
    </dxf>
    <dxf>
      <fill>
        <patternFill>
          <bgColor theme="9" tint="0.39994506668294322"/>
        </patternFill>
      </fill>
    </dxf>
    <dxf>
      <fill>
        <patternFill>
          <bgColor rgb="FFFFC7CE"/>
        </patternFill>
      </fill>
    </dxf>
    <dxf>
      <fill>
        <patternFill>
          <bgColor rgb="FFFFC000"/>
        </patternFill>
      </fill>
    </dxf>
    <dxf>
      <fill>
        <patternFill>
          <bgColor rgb="FFFFFF00"/>
        </patternFill>
      </fill>
    </dxf>
    <dxf>
      <fill>
        <patternFill>
          <bgColor theme="9"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spPr>
            <a:ln w="28575" cap="rnd">
              <a:solidFill>
                <a:schemeClr val="accent1"/>
              </a:solidFill>
              <a:round/>
            </a:ln>
            <a:effectLst/>
          </c:spPr>
          <c:marker>
            <c:symbol val="none"/>
          </c:marker>
          <c:val>
            <c:numRef>
              <c:f>'PT Example'!$M$2:$M$14</c:f>
              <c:numCache>
                <c:formatCode>0</c:formatCode>
                <c:ptCount val="13"/>
                <c:pt idx="0">
                  <c:v>29.714285714285715</c:v>
                </c:pt>
                <c:pt idx="1">
                  <c:v>48.80952380952381</c:v>
                </c:pt>
                <c:pt idx="2">
                  <c:v>78.672985781990519</c:v>
                </c:pt>
                <c:pt idx="3">
                  <c:v>59.302325581395351</c:v>
                </c:pt>
                <c:pt idx="4">
                  <c:v>93.506493506493499</c:v>
                </c:pt>
                <c:pt idx="5">
                  <c:v>66.857142857142861</c:v>
                </c:pt>
                <c:pt idx="6">
                  <c:v>56.701030927835049</c:v>
                </c:pt>
                <c:pt idx="7">
                  <c:v>65.338645418326692</c:v>
                </c:pt>
                <c:pt idx="8">
                  <c:v>57.203389830508478</c:v>
                </c:pt>
                <c:pt idx="9">
                  <c:v>47.154471544715449</c:v>
                </c:pt>
                <c:pt idx="10">
                  <c:v>68.379446640316218</c:v>
                </c:pt>
                <c:pt idx="11">
                  <c:v>88.135593220338976</c:v>
                </c:pt>
                <c:pt idx="12">
                  <c:v>66.871165644171782</c:v>
                </c:pt>
              </c:numCache>
            </c:numRef>
          </c:val>
          <c:smooth val="0"/>
          <c:extLst>
            <c:ext xmlns:c16="http://schemas.microsoft.com/office/drawing/2014/chart" uri="{C3380CC4-5D6E-409C-BE32-E72D297353CC}">
              <c16:uniqueId val="{00000000-6E68-4243-B65C-F18A69EA7361}"/>
            </c:ext>
          </c:extLst>
        </c:ser>
        <c:ser>
          <c:idx val="1"/>
          <c:order val="1"/>
          <c:spPr>
            <a:ln w="28575" cap="rnd">
              <a:solidFill>
                <a:schemeClr val="accent2"/>
              </a:solidFill>
              <a:round/>
            </a:ln>
            <a:effectLst/>
          </c:spPr>
          <c:marker>
            <c:symbol val="none"/>
          </c:marker>
          <c:val>
            <c:numRef>
              <c:f>'PT Example'!$N$2:$N$14</c:f>
              <c:numCache>
                <c:formatCode>0</c:formatCode>
                <c:ptCount val="13"/>
                <c:pt idx="0">
                  <c:v>64</c:v>
                </c:pt>
                <c:pt idx="1">
                  <c:v>64</c:v>
                </c:pt>
                <c:pt idx="2">
                  <c:v>64</c:v>
                </c:pt>
                <c:pt idx="3">
                  <c:v>64</c:v>
                </c:pt>
                <c:pt idx="4">
                  <c:v>64</c:v>
                </c:pt>
                <c:pt idx="5">
                  <c:v>64</c:v>
                </c:pt>
                <c:pt idx="6">
                  <c:v>64</c:v>
                </c:pt>
                <c:pt idx="7">
                  <c:v>64</c:v>
                </c:pt>
                <c:pt idx="8">
                  <c:v>64</c:v>
                </c:pt>
                <c:pt idx="9">
                  <c:v>64</c:v>
                </c:pt>
                <c:pt idx="10">
                  <c:v>64</c:v>
                </c:pt>
                <c:pt idx="11">
                  <c:v>64</c:v>
                </c:pt>
                <c:pt idx="12">
                  <c:v>63.588192344388027</c:v>
                </c:pt>
              </c:numCache>
            </c:numRef>
          </c:val>
          <c:smooth val="0"/>
          <c:extLst>
            <c:ext xmlns:c16="http://schemas.microsoft.com/office/drawing/2014/chart" uri="{C3380CC4-5D6E-409C-BE32-E72D297353CC}">
              <c16:uniqueId val="{00000001-6E68-4243-B65C-F18A69EA7361}"/>
            </c:ext>
          </c:extLst>
        </c:ser>
        <c:dLbls>
          <c:showLegendKey val="0"/>
          <c:showVal val="0"/>
          <c:showCatName val="0"/>
          <c:showSerName val="0"/>
          <c:showPercent val="0"/>
          <c:showBubbleSize val="0"/>
        </c:dLbls>
        <c:smooth val="0"/>
        <c:axId val="1268359567"/>
        <c:axId val="1268361215"/>
      </c:lineChart>
      <c:catAx>
        <c:axId val="126835956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68361215"/>
        <c:crosses val="autoZero"/>
        <c:auto val="1"/>
        <c:lblAlgn val="ctr"/>
        <c:lblOffset val="100"/>
        <c:noMultiLvlLbl val="0"/>
      </c:catAx>
      <c:valAx>
        <c:axId val="126836121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6835956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25400</xdr:colOff>
      <xdr:row>11</xdr:row>
      <xdr:rowOff>12700</xdr:rowOff>
    </xdr:from>
    <xdr:to>
      <xdr:col>5</xdr:col>
      <xdr:colOff>273050</xdr:colOff>
      <xdr:row>22</xdr:row>
      <xdr:rowOff>38100</xdr:rowOff>
    </xdr:to>
    <xdr:graphicFrame macro="">
      <xdr:nvGraphicFramePr>
        <xdr:cNvPr id="4" name="Chart 3">
          <a:extLst>
            <a:ext uri="{FF2B5EF4-FFF2-40B4-BE49-F238E27FC236}">
              <a16:creationId xmlns:a16="http://schemas.microsoft.com/office/drawing/2014/main" id="{61B87194-8CCD-F042-8E1A-A37ABB4603C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T4ConfirmationPerformanceStandardsSelectionv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Summary Sheet"/>
      <sheetName val="Assessment Ratings"/>
      <sheetName val="Detailed Assessment (T4)"/>
      <sheetName val="Performance Trajectory "/>
      <sheetName val="Performance Trajectory Example "/>
      <sheetName val="Sheet1"/>
    </sheetNames>
    <sheetDataSet>
      <sheetData sheetId="0"/>
      <sheetData sheetId="1">
        <row r="1">
          <cell r="D1" t="str">
            <v>Jo Bloggs</v>
          </cell>
        </row>
      </sheetData>
      <sheetData sheetId="2"/>
      <sheetData sheetId="3"/>
      <sheetData sheetId="4"/>
      <sheetData sheetId="5">
        <row r="2">
          <cell r="I2">
            <v>9.7122302158273381</v>
          </cell>
        </row>
      </sheetData>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E3C7D-BC2A-254A-B41F-D8D1ABFD36BE}">
  <dimension ref="B2:F17"/>
  <sheetViews>
    <sheetView showGridLines="0" tabSelected="1" workbookViewId="0">
      <selection activeCell="J10" sqref="J10"/>
    </sheetView>
  </sheetViews>
  <sheetFormatPr baseColWidth="10" defaultRowHeight="16" x14ac:dyDescent="0.2"/>
  <cols>
    <col min="1" max="1" width="4" customWidth="1"/>
    <col min="2" max="2" width="23.5" customWidth="1"/>
    <col min="3" max="3" width="41.5" customWidth="1"/>
    <col min="5" max="6" width="36.5" customWidth="1"/>
  </cols>
  <sheetData>
    <row r="2" spans="2:6" ht="26" x14ac:dyDescent="0.3">
      <c r="B2" s="55" t="s">
        <v>123</v>
      </c>
      <c r="C2" s="56"/>
    </row>
    <row r="3" spans="2:6" ht="26" x14ac:dyDescent="0.3">
      <c r="B3" s="55" t="s">
        <v>124</v>
      </c>
      <c r="C3" s="56"/>
    </row>
    <row r="4" spans="2:6" ht="26" x14ac:dyDescent="0.3">
      <c r="B4" s="55" t="s">
        <v>125</v>
      </c>
      <c r="C4" s="56"/>
    </row>
    <row r="5" spans="2:6" ht="26" x14ac:dyDescent="0.3">
      <c r="B5" s="55" t="s">
        <v>126</v>
      </c>
      <c r="C5" s="56"/>
    </row>
    <row r="6" spans="2:6" ht="26" x14ac:dyDescent="0.3">
      <c r="B6" s="55" t="s">
        <v>128</v>
      </c>
      <c r="C6" s="56"/>
    </row>
    <row r="7" spans="2:6" ht="17" thickBot="1" x14ac:dyDescent="0.25"/>
    <row r="8" spans="2:6" ht="36" customHeight="1" x14ac:dyDescent="0.2">
      <c r="B8" s="83" t="s">
        <v>130</v>
      </c>
      <c r="C8" s="84"/>
      <c r="D8" s="89"/>
      <c r="E8" s="83" t="s">
        <v>129</v>
      </c>
      <c r="F8" s="84"/>
    </row>
    <row r="9" spans="2:6" ht="36" customHeight="1" x14ac:dyDescent="0.2">
      <c r="B9" s="85"/>
      <c r="C9" s="86"/>
      <c r="D9" s="89"/>
      <c r="E9" s="85"/>
      <c r="F9" s="86"/>
    </row>
    <row r="10" spans="2:6" ht="36" customHeight="1" x14ac:dyDescent="0.2">
      <c r="B10" s="85"/>
      <c r="C10" s="86"/>
      <c r="D10" s="89"/>
      <c r="E10" s="85"/>
      <c r="F10" s="86"/>
    </row>
    <row r="11" spans="2:6" ht="36" customHeight="1" x14ac:dyDescent="0.2">
      <c r="B11" s="85"/>
      <c r="C11" s="86"/>
      <c r="D11" s="89"/>
      <c r="E11" s="85"/>
      <c r="F11" s="86"/>
    </row>
    <row r="12" spans="2:6" ht="36" customHeight="1" x14ac:dyDescent="0.2">
      <c r="B12" s="85"/>
      <c r="C12" s="86"/>
      <c r="D12" s="89"/>
      <c r="E12" s="85"/>
      <c r="F12" s="86"/>
    </row>
    <row r="13" spans="2:6" ht="36" customHeight="1" thickBot="1" x14ac:dyDescent="0.25">
      <c r="B13" s="87"/>
      <c r="C13" s="88"/>
      <c r="D13" s="89"/>
      <c r="E13" s="87"/>
      <c r="F13" s="88"/>
    </row>
    <row r="16" spans="2:6" ht="17" thickBot="1" x14ac:dyDescent="0.25"/>
    <row r="17" spans="2:6" s="35" customFormat="1" ht="54" customHeight="1" thickBot="1" x14ac:dyDescent="0.25">
      <c r="B17" s="80" t="s">
        <v>127</v>
      </c>
      <c r="C17" s="81"/>
      <c r="D17" s="81"/>
      <c r="E17" s="81"/>
      <c r="F17" s="82"/>
    </row>
  </sheetData>
  <mergeCells count="4">
    <mergeCell ref="B17:F17"/>
    <mergeCell ref="B8:C13"/>
    <mergeCell ref="E8:F13"/>
    <mergeCell ref="D8:D1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F55A7-129C-2C4E-81EB-27C6425274EB}">
  <dimension ref="A1:O51"/>
  <sheetViews>
    <sheetView workbookViewId="0">
      <selection activeCell="G16" sqref="G16"/>
    </sheetView>
  </sheetViews>
  <sheetFormatPr baseColWidth="10" defaultColWidth="9" defaultRowHeight="16" outlineLevelRow="2" x14ac:dyDescent="0.2"/>
  <cols>
    <col min="1" max="1" width="3" customWidth="1"/>
    <col min="2" max="2" width="7.33203125" customWidth="1"/>
    <col min="3" max="3" width="77.33203125" customWidth="1"/>
    <col min="5" max="6" width="0" hidden="1" customWidth="1"/>
    <col min="7" max="7" width="47.83203125" customWidth="1"/>
    <col min="8" max="8" width="3" customWidth="1"/>
    <col min="12" max="12" width="53.6640625" customWidth="1"/>
    <col min="15" max="15" width="44.83203125" customWidth="1"/>
  </cols>
  <sheetData>
    <row r="1" spans="1:15" ht="48" x14ac:dyDescent="0.2">
      <c r="A1" s="1"/>
      <c r="B1" s="1"/>
      <c r="C1" s="2" t="str">
        <f>CONCATENATE("Athlete Name: ", '[1]Summary Sheet'!D1)</f>
        <v>Athlete Name: Jo Bloggs</v>
      </c>
      <c r="D1" s="3" t="s">
        <v>120</v>
      </c>
      <c r="E1" s="3" t="s">
        <v>0</v>
      </c>
      <c r="F1" s="3" t="s">
        <v>1</v>
      </c>
      <c r="G1" s="3" t="s">
        <v>2</v>
      </c>
      <c r="H1" s="1"/>
      <c r="K1" s="21"/>
      <c r="L1" s="21"/>
      <c r="M1" s="21"/>
      <c r="N1" s="21"/>
      <c r="O1" s="21"/>
    </row>
    <row r="2" spans="1:15" ht="32" x14ac:dyDescent="0.2">
      <c r="A2" s="1"/>
      <c r="B2" s="1"/>
      <c r="C2" s="4" t="s">
        <v>3</v>
      </c>
      <c r="D2" s="3"/>
      <c r="E2" s="3"/>
      <c r="F2" s="3"/>
      <c r="G2" s="3"/>
      <c r="H2" s="1"/>
      <c r="K2" s="21"/>
      <c r="L2" s="22" t="s">
        <v>38</v>
      </c>
      <c r="M2" s="21"/>
      <c r="N2" s="21"/>
      <c r="O2" s="21"/>
    </row>
    <row r="3" spans="1:15" ht="31" customHeight="1" outlineLevel="1" x14ac:dyDescent="0.2">
      <c r="A3" s="1"/>
      <c r="B3" s="90" t="s">
        <v>4</v>
      </c>
      <c r="C3" s="5" t="s">
        <v>50</v>
      </c>
      <c r="D3" s="6"/>
      <c r="E3" s="6"/>
      <c r="F3" s="6"/>
      <c r="G3" s="7"/>
      <c r="H3" s="1"/>
      <c r="K3" s="21"/>
      <c r="L3" s="23" t="s">
        <v>39</v>
      </c>
      <c r="M3" s="24">
        <v>0</v>
      </c>
      <c r="N3" s="24" t="s">
        <v>40</v>
      </c>
      <c r="O3" s="25" t="s">
        <v>41</v>
      </c>
    </row>
    <row r="4" spans="1:15" ht="31" customHeight="1" outlineLevel="1" x14ac:dyDescent="0.2">
      <c r="A4" s="1"/>
      <c r="B4" s="90"/>
      <c r="C4" s="5" t="s">
        <v>5</v>
      </c>
      <c r="D4" s="6"/>
      <c r="E4" s="6"/>
      <c r="F4" s="6"/>
      <c r="G4" s="7"/>
      <c r="H4" s="1"/>
      <c r="K4" s="21"/>
      <c r="L4" s="23" t="s">
        <v>121</v>
      </c>
      <c r="M4" s="26">
        <v>1</v>
      </c>
      <c r="N4" s="26" t="s">
        <v>42</v>
      </c>
      <c r="O4" s="25" t="s">
        <v>43</v>
      </c>
    </row>
    <row r="5" spans="1:15" ht="31" customHeight="1" outlineLevel="1" x14ac:dyDescent="0.2">
      <c r="A5" s="1"/>
      <c r="B5" s="90"/>
      <c r="C5" s="5" t="s">
        <v>51</v>
      </c>
      <c r="D5" s="6"/>
      <c r="E5" s="6"/>
      <c r="F5" s="6"/>
      <c r="G5" s="7"/>
      <c r="H5" s="1"/>
      <c r="K5" s="21"/>
      <c r="L5" s="23" t="s">
        <v>44</v>
      </c>
      <c r="M5" s="27">
        <v>2</v>
      </c>
      <c r="N5" s="27" t="s">
        <v>45</v>
      </c>
      <c r="O5" s="25" t="s">
        <v>46</v>
      </c>
    </row>
    <row r="6" spans="1:15" ht="31" customHeight="1" outlineLevel="1" x14ac:dyDescent="0.2">
      <c r="A6" s="1"/>
      <c r="B6" s="90"/>
      <c r="C6" s="5" t="s">
        <v>52</v>
      </c>
      <c r="D6" s="6"/>
      <c r="E6" s="6"/>
      <c r="F6" s="6"/>
      <c r="G6" s="7"/>
      <c r="H6" s="1"/>
      <c r="K6" s="21"/>
      <c r="L6" s="28" t="s">
        <v>47</v>
      </c>
      <c r="M6" s="29">
        <v>3</v>
      </c>
      <c r="N6" s="29" t="s">
        <v>48</v>
      </c>
      <c r="O6" s="28" t="s">
        <v>49</v>
      </c>
    </row>
    <row r="7" spans="1:15" ht="31" customHeight="1" outlineLevel="1" x14ac:dyDescent="0.2">
      <c r="A7" s="1"/>
      <c r="B7" s="90"/>
      <c r="C7" s="5" t="s">
        <v>53</v>
      </c>
      <c r="D7" s="6"/>
      <c r="E7" s="6"/>
      <c r="F7" s="6"/>
      <c r="G7" s="7"/>
      <c r="H7" s="1"/>
      <c r="K7" s="21"/>
      <c r="L7" s="21"/>
      <c r="M7" s="21"/>
      <c r="N7" s="21"/>
      <c r="O7" s="21"/>
    </row>
    <row r="8" spans="1:15" ht="31" customHeight="1" outlineLevel="1" x14ac:dyDescent="0.2">
      <c r="A8" s="1"/>
      <c r="B8" s="90"/>
      <c r="C8" s="5" t="s">
        <v>6</v>
      </c>
      <c r="D8" s="6"/>
      <c r="E8" s="6"/>
      <c r="F8" s="6"/>
      <c r="G8" s="7"/>
      <c r="H8" s="1"/>
    </row>
    <row r="9" spans="1:15" x14ac:dyDescent="0.2">
      <c r="A9" s="1"/>
      <c r="B9" s="8"/>
      <c r="C9" s="9" t="s">
        <v>7</v>
      </c>
      <c r="D9" s="10">
        <f>IF(IFERROR(AVERAGE(D3:D8), 0) = 0, 0, AVERAGE(D3:D8))</f>
        <v>0</v>
      </c>
      <c r="E9" s="10">
        <f t="shared" ref="E9:F9" si="0">IF(IFERROR(AVERAGE(E3:E8), 0) = 0, 0, AVERAGE(E3:E8))</f>
        <v>0</v>
      </c>
      <c r="F9" s="10">
        <f t="shared" si="0"/>
        <v>0</v>
      </c>
      <c r="G9" s="7"/>
      <c r="H9" s="1"/>
    </row>
    <row r="10" spans="1:15" ht="32" customHeight="1" outlineLevel="1" x14ac:dyDescent="0.2">
      <c r="A10" s="1"/>
      <c r="B10" s="91" t="s">
        <v>8</v>
      </c>
      <c r="C10" s="11" t="s">
        <v>54</v>
      </c>
      <c r="D10" s="6"/>
      <c r="E10" s="6"/>
      <c r="F10" s="6"/>
      <c r="G10" s="7"/>
      <c r="H10" s="1"/>
    </row>
    <row r="11" spans="1:15" ht="32" customHeight="1" outlineLevel="1" x14ac:dyDescent="0.2">
      <c r="A11" s="1"/>
      <c r="B11" s="91"/>
      <c r="C11" s="11" t="s">
        <v>55</v>
      </c>
      <c r="D11" s="6"/>
      <c r="E11" s="6"/>
      <c r="F11" s="6"/>
      <c r="G11" s="7"/>
      <c r="H11" s="1"/>
    </row>
    <row r="12" spans="1:15" ht="32" customHeight="1" outlineLevel="1" x14ac:dyDescent="0.2">
      <c r="A12" s="1"/>
      <c r="B12" s="91"/>
      <c r="C12" s="11" t="s">
        <v>56</v>
      </c>
      <c r="D12" s="6"/>
      <c r="E12" s="6"/>
      <c r="F12" s="6"/>
      <c r="G12" s="7"/>
      <c r="H12" s="1"/>
    </row>
    <row r="13" spans="1:15" ht="32" customHeight="1" outlineLevel="1" x14ac:dyDescent="0.2">
      <c r="A13" s="1"/>
      <c r="B13" s="91"/>
      <c r="C13" s="11" t="s">
        <v>57</v>
      </c>
      <c r="D13" s="6"/>
      <c r="E13" s="6"/>
      <c r="F13" s="6"/>
      <c r="G13" s="7"/>
      <c r="H13" s="1"/>
    </row>
    <row r="14" spans="1:15" ht="32" customHeight="1" outlineLevel="1" x14ac:dyDescent="0.2">
      <c r="A14" s="1"/>
      <c r="B14" s="91"/>
      <c r="C14" s="11" t="s">
        <v>9</v>
      </c>
      <c r="D14" s="6"/>
      <c r="E14" s="6"/>
      <c r="F14" s="6"/>
      <c r="G14" s="7"/>
      <c r="H14" s="1"/>
    </row>
    <row r="15" spans="1:15" x14ac:dyDescent="0.2">
      <c r="A15" s="1"/>
      <c r="B15" s="8"/>
      <c r="C15" s="9" t="s">
        <v>10</v>
      </c>
      <c r="D15" s="10">
        <f>IF(IFERROR(AVERAGE(D10:D14), 0) = 0, 0, AVERAGE(D10:D14))</f>
        <v>0</v>
      </c>
      <c r="E15" s="10">
        <f t="shared" ref="E15:F15" si="1">IF(IFERROR(AVERAGE(E10:E14), 0) = 0, 0, AVERAGE(E10:E14))</f>
        <v>0</v>
      </c>
      <c r="F15" s="10">
        <f t="shared" si="1"/>
        <v>0</v>
      </c>
      <c r="G15" s="7"/>
      <c r="H15" s="1"/>
    </row>
    <row r="16" spans="1:15" ht="32" outlineLevel="1" x14ac:dyDescent="0.2">
      <c r="A16" s="1"/>
      <c r="B16" s="90" t="s">
        <v>11</v>
      </c>
      <c r="C16" s="12" t="s">
        <v>12</v>
      </c>
      <c r="D16" s="6"/>
      <c r="E16" s="6"/>
      <c r="F16" s="6"/>
      <c r="G16" s="7"/>
      <c r="H16" s="1"/>
    </row>
    <row r="17" spans="1:8" ht="34" outlineLevel="1" x14ac:dyDescent="0.2">
      <c r="A17" s="1"/>
      <c r="B17" s="90"/>
      <c r="C17" s="13" t="s">
        <v>13</v>
      </c>
      <c r="D17" s="6"/>
      <c r="E17" s="6"/>
      <c r="F17" s="6"/>
      <c r="G17" s="7"/>
      <c r="H17" s="1"/>
    </row>
    <row r="18" spans="1:8" ht="34" outlineLevel="1" x14ac:dyDescent="0.2">
      <c r="A18" s="1"/>
      <c r="B18" s="90"/>
      <c r="C18" s="13" t="s">
        <v>14</v>
      </c>
      <c r="D18" s="6"/>
      <c r="E18" s="6"/>
      <c r="F18" s="6"/>
      <c r="G18" s="7"/>
      <c r="H18" s="1"/>
    </row>
    <row r="19" spans="1:8" ht="34" outlineLevel="1" x14ac:dyDescent="0.2">
      <c r="A19" s="1"/>
      <c r="B19" s="90"/>
      <c r="C19" s="13" t="s">
        <v>15</v>
      </c>
      <c r="D19" s="6"/>
      <c r="E19" s="6"/>
      <c r="F19" s="6"/>
      <c r="G19" s="7"/>
      <c r="H19" s="1"/>
    </row>
    <row r="20" spans="1:8" ht="34" outlineLevel="1" x14ac:dyDescent="0.2">
      <c r="A20" s="1"/>
      <c r="B20" s="90"/>
      <c r="C20" s="13" t="s">
        <v>16</v>
      </c>
      <c r="D20" s="6"/>
      <c r="E20" s="6"/>
      <c r="F20" s="6"/>
      <c r="G20" s="7"/>
      <c r="H20" s="1"/>
    </row>
    <row r="21" spans="1:8" x14ac:dyDescent="0.2">
      <c r="A21" s="1"/>
      <c r="B21" s="8"/>
      <c r="C21" s="9" t="s">
        <v>17</v>
      </c>
      <c r="D21" s="10">
        <f>IF(IFERROR(AVERAGE(D16:D20), 0) = 0, 0, AVERAGE(D16:D20))</f>
        <v>0</v>
      </c>
      <c r="E21" s="10">
        <f t="shared" ref="E21:F21" si="2">IF(IFERROR(AVERAGE(E16:E20), 0) = 0, 0, AVERAGE(E16:E20))</f>
        <v>0</v>
      </c>
      <c r="F21" s="10">
        <f t="shared" si="2"/>
        <v>0</v>
      </c>
      <c r="G21" s="7"/>
      <c r="H21" s="1"/>
    </row>
    <row r="22" spans="1:8" ht="34" outlineLevel="1" x14ac:dyDescent="0.2">
      <c r="A22" s="1"/>
      <c r="B22" s="92" t="s">
        <v>18</v>
      </c>
      <c r="C22" s="11" t="s">
        <v>59</v>
      </c>
      <c r="D22" s="6"/>
      <c r="E22" s="6"/>
      <c r="F22" s="6"/>
      <c r="G22" s="7"/>
      <c r="H22" s="1"/>
    </row>
    <row r="23" spans="1:8" ht="24" customHeight="1" outlineLevel="1" x14ac:dyDescent="0.2">
      <c r="A23" s="1"/>
      <c r="B23" s="92"/>
      <c r="C23" s="11" t="s">
        <v>60</v>
      </c>
      <c r="D23" s="6"/>
      <c r="E23" s="6"/>
      <c r="F23" s="6"/>
      <c r="G23" s="7"/>
      <c r="H23" s="1"/>
    </row>
    <row r="24" spans="1:8" ht="34" outlineLevel="1" x14ac:dyDescent="0.2">
      <c r="A24" s="1"/>
      <c r="B24" s="92"/>
      <c r="C24" s="11" t="s">
        <v>19</v>
      </c>
      <c r="D24" s="6"/>
      <c r="E24" s="6"/>
      <c r="F24" s="6"/>
      <c r="G24" s="7"/>
      <c r="H24" s="1"/>
    </row>
    <row r="25" spans="1:8" ht="34" outlineLevel="1" x14ac:dyDescent="0.2">
      <c r="A25" s="1"/>
      <c r="B25" s="92"/>
      <c r="C25" s="11" t="s">
        <v>61</v>
      </c>
      <c r="D25" s="6"/>
      <c r="E25" s="6"/>
      <c r="F25" s="6"/>
      <c r="G25" s="7"/>
      <c r="H25" s="1"/>
    </row>
    <row r="26" spans="1:8" ht="34" outlineLevel="1" x14ac:dyDescent="0.2">
      <c r="A26" s="1"/>
      <c r="B26" s="92"/>
      <c r="C26" s="11" t="s">
        <v>62</v>
      </c>
      <c r="D26" s="6"/>
      <c r="E26" s="6"/>
      <c r="F26" s="6"/>
      <c r="G26" s="7"/>
      <c r="H26" s="1"/>
    </row>
    <row r="27" spans="1:8" x14ac:dyDescent="0.2">
      <c r="A27" s="1"/>
      <c r="B27" s="8"/>
      <c r="C27" s="9" t="s">
        <v>20</v>
      </c>
      <c r="D27" s="10">
        <f>IF(IFERROR(AVERAGE(D22:D26), 0) = 0, 0, AVERAGE(D22:D26))</f>
        <v>0</v>
      </c>
      <c r="E27" s="10">
        <f t="shared" ref="E27:F27" si="3">IF(IFERROR(AVERAGE(E22:E26), 0) = 0, 0, AVERAGE(E22:E26))</f>
        <v>0</v>
      </c>
      <c r="F27" s="10">
        <f t="shared" si="3"/>
        <v>0</v>
      </c>
      <c r="G27" s="7"/>
      <c r="H27" s="1"/>
    </row>
    <row r="28" spans="1:8" ht="32" outlineLevel="1" x14ac:dyDescent="0.2">
      <c r="A28" s="1"/>
      <c r="B28" s="90" t="s">
        <v>21</v>
      </c>
      <c r="C28" s="14" t="s">
        <v>58</v>
      </c>
      <c r="D28" s="6"/>
      <c r="E28" s="6"/>
      <c r="F28" s="6"/>
      <c r="G28" s="7"/>
      <c r="H28" s="1"/>
    </row>
    <row r="29" spans="1:8" ht="34" outlineLevel="1" x14ac:dyDescent="0.2">
      <c r="A29" s="1"/>
      <c r="B29" s="90"/>
      <c r="C29" s="15" t="s">
        <v>22</v>
      </c>
      <c r="D29" s="6"/>
      <c r="E29" s="6"/>
      <c r="F29" s="6"/>
      <c r="G29" s="7"/>
      <c r="H29" s="1"/>
    </row>
    <row r="30" spans="1:8" ht="34" outlineLevel="1" x14ac:dyDescent="0.2">
      <c r="A30" s="1"/>
      <c r="B30" s="90"/>
      <c r="C30" s="5" t="s">
        <v>23</v>
      </c>
      <c r="D30" s="6"/>
      <c r="E30" s="6"/>
      <c r="F30" s="6"/>
      <c r="G30" s="7"/>
      <c r="H30" s="1"/>
    </row>
    <row r="31" spans="1:8" ht="34" outlineLevel="1" x14ac:dyDescent="0.2">
      <c r="A31" s="1"/>
      <c r="B31" s="90"/>
      <c r="C31" s="5" t="s">
        <v>24</v>
      </c>
      <c r="D31" s="6"/>
      <c r="E31" s="6"/>
      <c r="F31" s="6"/>
      <c r="G31" s="7"/>
      <c r="H31" s="1"/>
    </row>
    <row r="32" spans="1:8" ht="34" outlineLevel="1" x14ac:dyDescent="0.2">
      <c r="A32" s="1"/>
      <c r="B32" s="90"/>
      <c r="C32" s="5" t="s">
        <v>25</v>
      </c>
      <c r="D32" s="6"/>
      <c r="E32" s="6"/>
      <c r="F32" s="6"/>
      <c r="G32" s="7"/>
      <c r="H32" s="1"/>
    </row>
    <row r="33" spans="1:8" x14ac:dyDescent="0.2">
      <c r="A33" s="1"/>
      <c r="B33" s="8"/>
      <c r="C33" s="9" t="s">
        <v>26</v>
      </c>
      <c r="D33" s="10">
        <f>IF(IFERROR(AVERAGE(D28:D32), 0) = 0, 0, AVERAGE(D28:D32))</f>
        <v>0</v>
      </c>
      <c r="E33" s="10">
        <f t="shared" ref="E33:F33" si="4">IF(IFERROR(AVERAGE(E28:E32), 0) = 0, 0, AVERAGE(E28:E32))</f>
        <v>0</v>
      </c>
      <c r="F33" s="10">
        <f t="shared" si="4"/>
        <v>0</v>
      </c>
      <c r="G33" s="7"/>
      <c r="H33" s="1"/>
    </row>
    <row r="34" spans="1:8" ht="34" outlineLevel="2" x14ac:dyDescent="0.2">
      <c r="A34" s="1"/>
      <c r="B34" s="91" t="s">
        <v>27</v>
      </c>
      <c r="C34" s="16" t="s">
        <v>67</v>
      </c>
      <c r="D34" s="6"/>
      <c r="E34" s="6"/>
      <c r="F34" s="6"/>
      <c r="G34" s="7" t="s">
        <v>118</v>
      </c>
      <c r="H34" s="1"/>
    </row>
    <row r="35" spans="1:8" ht="34" outlineLevel="2" x14ac:dyDescent="0.2">
      <c r="A35" s="1"/>
      <c r="B35" s="91"/>
      <c r="C35" s="16" t="s">
        <v>69</v>
      </c>
      <c r="D35" s="6"/>
      <c r="E35" s="6"/>
      <c r="F35" s="6"/>
      <c r="G35" s="7" t="s">
        <v>119</v>
      </c>
      <c r="H35" s="1"/>
    </row>
    <row r="36" spans="1:8" ht="34" outlineLevel="2" x14ac:dyDescent="0.2">
      <c r="A36" s="1"/>
      <c r="B36" s="91"/>
      <c r="C36" s="16" t="s">
        <v>70</v>
      </c>
      <c r="D36" s="6"/>
      <c r="E36" s="6"/>
      <c r="F36" s="6"/>
      <c r="G36" s="7" t="s">
        <v>119</v>
      </c>
      <c r="H36" s="1"/>
    </row>
    <row r="37" spans="1:8" ht="17" outlineLevel="2" x14ac:dyDescent="0.2">
      <c r="A37" s="1"/>
      <c r="B37" s="91"/>
      <c r="C37" s="16" t="s">
        <v>68</v>
      </c>
      <c r="D37" s="6"/>
      <c r="E37" s="6"/>
      <c r="F37" s="6"/>
      <c r="G37" s="7"/>
      <c r="H37" s="1"/>
    </row>
    <row r="38" spans="1:8" ht="34" outlineLevel="2" x14ac:dyDescent="0.2">
      <c r="A38" s="1"/>
      <c r="B38" s="91"/>
      <c r="C38" s="17" t="s">
        <v>28</v>
      </c>
      <c r="D38" s="6"/>
      <c r="E38" s="6"/>
      <c r="F38" s="6"/>
      <c r="G38" s="7" t="s">
        <v>119</v>
      </c>
      <c r="H38" s="1"/>
    </row>
    <row r="39" spans="1:8" x14ac:dyDescent="0.2">
      <c r="A39" s="1"/>
      <c r="B39" s="8"/>
      <c r="C39" s="9" t="s">
        <v>29</v>
      </c>
      <c r="D39" s="10">
        <f>IF(IFERROR(AVERAGE(D34:D38), 0) = 0, 0, AVERAGE(D34:D38))</f>
        <v>0</v>
      </c>
      <c r="E39" s="10">
        <f t="shared" ref="E39:F39" si="5">IF(IFERROR(AVERAGE(E34:E38), 0) = 0, 0, AVERAGE(E34:E38))</f>
        <v>0</v>
      </c>
      <c r="F39" s="10">
        <f t="shared" si="5"/>
        <v>0</v>
      </c>
      <c r="G39" s="7"/>
      <c r="H39" s="1"/>
    </row>
    <row r="40" spans="1:8" ht="51" outlineLevel="1" x14ac:dyDescent="0.2">
      <c r="A40" s="1"/>
      <c r="B40" s="90" t="s">
        <v>30</v>
      </c>
      <c r="C40" s="18" t="s">
        <v>65</v>
      </c>
      <c r="D40" s="6"/>
      <c r="E40" s="6"/>
      <c r="F40" s="6"/>
      <c r="G40" s="7"/>
      <c r="H40" s="1"/>
    </row>
    <row r="41" spans="1:8" ht="34" outlineLevel="1" x14ac:dyDescent="0.2">
      <c r="A41" s="1"/>
      <c r="B41" s="90"/>
      <c r="C41" s="5" t="s">
        <v>31</v>
      </c>
      <c r="D41" s="6"/>
      <c r="E41" s="6"/>
      <c r="F41" s="6"/>
      <c r="G41" s="7"/>
      <c r="H41" s="1"/>
    </row>
    <row r="42" spans="1:8" ht="51" outlineLevel="1" x14ac:dyDescent="0.2">
      <c r="A42" s="1"/>
      <c r="B42" s="90"/>
      <c r="C42" s="18" t="s">
        <v>66</v>
      </c>
      <c r="D42" s="6"/>
      <c r="E42" s="6"/>
      <c r="F42" s="6"/>
      <c r="G42" s="7" t="s">
        <v>122</v>
      </c>
      <c r="H42" s="1"/>
    </row>
    <row r="43" spans="1:8" x14ac:dyDescent="0.2">
      <c r="A43" s="1"/>
      <c r="B43" s="8"/>
      <c r="C43" s="19" t="s">
        <v>32</v>
      </c>
      <c r="D43" s="10">
        <f>IF(IFERROR(AVERAGE(D40:D42), 0) = 0, 0, AVERAGE(D40:D42))</f>
        <v>0</v>
      </c>
      <c r="E43" s="10">
        <f t="shared" ref="E43:F43" si="6">IF(IFERROR(AVERAGE(E40:E42), 0) = 0, 0, AVERAGE(E40:E42))</f>
        <v>0</v>
      </c>
      <c r="F43" s="10">
        <f t="shared" si="6"/>
        <v>0</v>
      </c>
      <c r="G43" s="7"/>
      <c r="H43" s="1"/>
    </row>
    <row r="44" spans="1:8" ht="40" customHeight="1" outlineLevel="1" x14ac:dyDescent="0.2">
      <c r="A44" s="1"/>
      <c r="B44" s="91" t="s">
        <v>33</v>
      </c>
      <c r="C44" s="20" t="s">
        <v>63</v>
      </c>
      <c r="D44" s="6"/>
      <c r="E44" s="6"/>
      <c r="F44" s="6"/>
      <c r="G44" s="7"/>
      <c r="H44" s="1"/>
    </row>
    <row r="45" spans="1:8" ht="51" outlineLevel="1" x14ac:dyDescent="0.2">
      <c r="A45" s="1"/>
      <c r="B45" s="91"/>
      <c r="C45" s="20" t="s">
        <v>34</v>
      </c>
      <c r="D45" s="6"/>
      <c r="E45" s="6"/>
      <c r="F45" s="6"/>
      <c r="G45" s="7"/>
      <c r="H45" s="1"/>
    </row>
    <row r="46" spans="1:8" ht="34" outlineLevel="1" x14ac:dyDescent="0.2">
      <c r="A46" s="1"/>
      <c r="B46" s="91"/>
      <c r="C46" s="20" t="s">
        <v>35</v>
      </c>
      <c r="D46" s="6"/>
      <c r="E46" s="6"/>
      <c r="F46" s="6"/>
      <c r="G46" s="7"/>
      <c r="H46" s="1"/>
    </row>
    <row r="47" spans="1:8" ht="17" outlineLevel="1" x14ac:dyDescent="0.2">
      <c r="A47" s="1"/>
      <c r="B47" s="91"/>
      <c r="C47" s="20" t="s">
        <v>64</v>
      </c>
      <c r="D47" s="6"/>
      <c r="E47" s="6"/>
      <c r="F47" s="6"/>
      <c r="G47" s="7"/>
      <c r="H47" s="1"/>
    </row>
    <row r="48" spans="1:8" ht="34" outlineLevel="1" x14ac:dyDescent="0.2">
      <c r="A48" s="1"/>
      <c r="B48" s="91"/>
      <c r="C48" s="20" t="s">
        <v>36</v>
      </c>
      <c r="D48" s="6"/>
      <c r="E48" s="6"/>
      <c r="F48" s="6"/>
      <c r="G48" s="7"/>
      <c r="H48" s="1"/>
    </row>
    <row r="49" spans="1:8" x14ac:dyDescent="0.2">
      <c r="A49" s="1"/>
      <c r="B49" s="1"/>
      <c r="C49" s="9" t="s">
        <v>37</v>
      </c>
      <c r="D49" s="10">
        <f>IF(IFERROR(AVERAGE(D44:D48), 0) = 0, 0, AVERAGE(D44:D48))</f>
        <v>0</v>
      </c>
      <c r="E49" s="10">
        <f t="shared" ref="E49:F49" si="7">IF(IFERROR(AVERAGE(E44:E48), 0) = 0, 0, AVERAGE(E44:E48))</f>
        <v>0</v>
      </c>
      <c r="F49" s="10">
        <f t="shared" si="7"/>
        <v>0</v>
      </c>
      <c r="G49" s="7"/>
      <c r="H49" s="1"/>
    </row>
    <row r="50" spans="1:8" x14ac:dyDescent="0.2">
      <c r="A50" s="1"/>
      <c r="B50" s="1"/>
      <c r="C50" s="1"/>
      <c r="D50" s="1"/>
      <c r="E50" s="1"/>
      <c r="F50" s="1"/>
      <c r="G50" s="1"/>
      <c r="H50" s="1"/>
    </row>
    <row r="51" spans="1:8" x14ac:dyDescent="0.2">
      <c r="A51" s="1"/>
      <c r="B51" s="1"/>
      <c r="C51" s="1"/>
      <c r="D51" s="1"/>
      <c r="E51" s="1"/>
      <c r="F51" s="1"/>
      <c r="G51" s="1"/>
      <c r="H51" s="1"/>
    </row>
  </sheetData>
  <mergeCells count="8">
    <mergeCell ref="B40:B42"/>
    <mergeCell ref="B44:B48"/>
    <mergeCell ref="B3:B8"/>
    <mergeCell ref="B10:B14"/>
    <mergeCell ref="B16:B20"/>
    <mergeCell ref="B22:B26"/>
    <mergeCell ref="B28:B32"/>
    <mergeCell ref="B34:B38"/>
  </mergeCells>
  <conditionalFormatting sqref="D3">
    <cfRule type="cellIs" dxfId="71" priority="69" operator="equal">
      <formula>2</formula>
    </cfRule>
    <cfRule type="cellIs" dxfId="70" priority="70" operator="equal">
      <formula>3</formula>
    </cfRule>
    <cfRule type="cellIs" dxfId="69" priority="71" operator="equal">
      <formula>1</formula>
    </cfRule>
    <cfRule type="cellIs" dxfId="68" priority="72" operator="equal">
      <formula>0</formula>
    </cfRule>
  </conditionalFormatting>
  <conditionalFormatting sqref="D4:D8">
    <cfRule type="cellIs" dxfId="67" priority="65" operator="equal">
      <formula>2</formula>
    </cfRule>
    <cfRule type="cellIs" dxfId="66" priority="66" operator="equal">
      <formula>3</formula>
    </cfRule>
    <cfRule type="cellIs" dxfId="65" priority="67" operator="equal">
      <formula>1</formula>
    </cfRule>
    <cfRule type="cellIs" dxfId="64" priority="68" operator="equal">
      <formula>0</formula>
    </cfRule>
  </conditionalFormatting>
  <conditionalFormatting sqref="D44:F44">
    <cfRule type="cellIs" dxfId="63" priority="5" operator="equal">
      <formula>2</formula>
    </cfRule>
    <cfRule type="cellIs" dxfId="62" priority="6" operator="equal">
      <formula>3</formula>
    </cfRule>
    <cfRule type="cellIs" dxfId="61" priority="7" operator="equal">
      <formula>1</formula>
    </cfRule>
    <cfRule type="cellIs" dxfId="60" priority="8" operator="equal">
      <formula>0</formula>
    </cfRule>
  </conditionalFormatting>
  <conditionalFormatting sqref="D41:F42">
    <cfRule type="cellIs" dxfId="59" priority="9" operator="equal">
      <formula>2</formula>
    </cfRule>
    <cfRule type="cellIs" dxfId="58" priority="10" operator="equal">
      <formula>3</formula>
    </cfRule>
    <cfRule type="cellIs" dxfId="57" priority="11" operator="equal">
      <formula>1</formula>
    </cfRule>
    <cfRule type="cellIs" dxfId="56" priority="12" operator="equal">
      <formula>0</formula>
    </cfRule>
  </conditionalFormatting>
  <conditionalFormatting sqref="E3:F3">
    <cfRule type="cellIs" dxfId="55" priority="61" operator="equal">
      <formula>2</formula>
    </cfRule>
    <cfRule type="cellIs" dxfId="54" priority="62" operator="equal">
      <formula>3</formula>
    </cfRule>
    <cfRule type="cellIs" dxfId="53" priority="63" operator="equal">
      <formula>1</formula>
    </cfRule>
    <cfRule type="cellIs" dxfId="52" priority="64" operator="equal">
      <formula>0</formula>
    </cfRule>
  </conditionalFormatting>
  <conditionalFormatting sqref="E3:F8">
    <cfRule type="cellIs" dxfId="51" priority="57" operator="equal">
      <formula>2</formula>
    </cfRule>
    <cfRule type="cellIs" dxfId="50" priority="58" operator="equal">
      <formula>3</formula>
    </cfRule>
    <cfRule type="cellIs" dxfId="49" priority="59" operator="equal">
      <formula>1</formula>
    </cfRule>
    <cfRule type="cellIs" dxfId="48" priority="60" operator="equal">
      <formula>0</formula>
    </cfRule>
  </conditionalFormatting>
  <conditionalFormatting sqref="D10:F10">
    <cfRule type="cellIs" dxfId="47" priority="53" operator="equal">
      <formula>2</formula>
    </cfRule>
    <cfRule type="cellIs" dxfId="46" priority="54" operator="equal">
      <formula>3</formula>
    </cfRule>
    <cfRule type="cellIs" dxfId="45" priority="55" operator="equal">
      <formula>1</formula>
    </cfRule>
    <cfRule type="cellIs" dxfId="44" priority="56" operator="equal">
      <formula>0</formula>
    </cfRule>
  </conditionalFormatting>
  <conditionalFormatting sqref="D11:F14">
    <cfRule type="cellIs" dxfId="43" priority="49" operator="equal">
      <formula>2</formula>
    </cfRule>
    <cfRule type="cellIs" dxfId="42" priority="50" operator="equal">
      <formula>3</formula>
    </cfRule>
    <cfRule type="cellIs" dxfId="41" priority="51" operator="equal">
      <formula>1</formula>
    </cfRule>
    <cfRule type="cellIs" dxfId="40" priority="52" operator="equal">
      <formula>0</formula>
    </cfRule>
  </conditionalFormatting>
  <conditionalFormatting sqref="D16:F16">
    <cfRule type="cellIs" dxfId="39" priority="45" operator="equal">
      <formula>2</formula>
    </cfRule>
    <cfRule type="cellIs" dxfId="38" priority="46" operator="equal">
      <formula>3</formula>
    </cfRule>
    <cfRule type="cellIs" dxfId="37" priority="47" operator="equal">
      <formula>1</formula>
    </cfRule>
    <cfRule type="cellIs" dxfId="36" priority="48" operator="equal">
      <formula>0</formula>
    </cfRule>
  </conditionalFormatting>
  <conditionalFormatting sqref="D17:F20">
    <cfRule type="cellIs" dxfId="35" priority="41" operator="equal">
      <formula>2</formula>
    </cfRule>
    <cfRule type="cellIs" dxfId="34" priority="42" operator="equal">
      <formula>3</formula>
    </cfRule>
    <cfRule type="cellIs" dxfId="33" priority="43" operator="equal">
      <formula>1</formula>
    </cfRule>
    <cfRule type="cellIs" dxfId="32" priority="44" operator="equal">
      <formula>0</formula>
    </cfRule>
  </conditionalFormatting>
  <conditionalFormatting sqref="D22:F22">
    <cfRule type="cellIs" dxfId="31" priority="37" operator="equal">
      <formula>2</formula>
    </cfRule>
    <cfRule type="cellIs" dxfId="30" priority="38" operator="equal">
      <formula>3</formula>
    </cfRule>
    <cfRule type="cellIs" dxfId="29" priority="39" operator="equal">
      <formula>1</formula>
    </cfRule>
    <cfRule type="cellIs" dxfId="28" priority="40" operator="equal">
      <formula>0</formula>
    </cfRule>
  </conditionalFormatting>
  <conditionalFormatting sqref="D23:F26">
    <cfRule type="cellIs" dxfId="27" priority="33" operator="equal">
      <formula>2</formula>
    </cfRule>
    <cfRule type="cellIs" dxfId="26" priority="34" operator="equal">
      <formula>3</formula>
    </cfRule>
    <cfRule type="cellIs" dxfId="25" priority="35" operator="equal">
      <formula>1</formula>
    </cfRule>
    <cfRule type="cellIs" dxfId="24" priority="36" operator="equal">
      <formula>0</formula>
    </cfRule>
  </conditionalFormatting>
  <conditionalFormatting sqref="D28:F28">
    <cfRule type="cellIs" dxfId="23" priority="29" operator="equal">
      <formula>2</formula>
    </cfRule>
    <cfRule type="cellIs" dxfId="22" priority="30" operator="equal">
      <formula>3</formula>
    </cfRule>
    <cfRule type="cellIs" dxfId="21" priority="31" operator="equal">
      <formula>1</formula>
    </cfRule>
    <cfRule type="cellIs" dxfId="20" priority="32" operator="equal">
      <formula>0</formula>
    </cfRule>
  </conditionalFormatting>
  <conditionalFormatting sqref="D29:F32">
    <cfRule type="cellIs" dxfId="19" priority="25" operator="equal">
      <formula>2</formula>
    </cfRule>
    <cfRule type="cellIs" dxfId="18" priority="26" operator="equal">
      <formula>3</formula>
    </cfRule>
    <cfRule type="cellIs" dxfId="17" priority="27" operator="equal">
      <formula>1</formula>
    </cfRule>
    <cfRule type="cellIs" dxfId="16" priority="28" operator="equal">
      <formula>0</formula>
    </cfRule>
  </conditionalFormatting>
  <conditionalFormatting sqref="D34:F36">
    <cfRule type="cellIs" dxfId="15" priority="21" operator="equal">
      <formula>2</formula>
    </cfRule>
    <cfRule type="cellIs" dxfId="14" priority="22" operator="equal">
      <formula>3</formula>
    </cfRule>
    <cfRule type="cellIs" dxfId="13" priority="23" operator="equal">
      <formula>1</formula>
    </cfRule>
    <cfRule type="cellIs" dxfId="12" priority="24" operator="equal">
      <formula>0</formula>
    </cfRule>
  </conditionalFormatting>
  <conditionalFormatting sqref="D37:F38">
    <cfRule type="cellIs" dxfId="11" priority="17" operator="equal">
      <formula>2</formula>
    </cfRule>
    <cfRule type="cellIs" dxfId="10" priority="18" operator="equal">
      <formula>3</formula>
    </cfRule>
    <cfRule type="cellIs" dxfId="9" priority="19" operator="equal">
      <formula>1</formula>
    </cfRule>
    <cfRule type="cellIs" dxfId="8" priority="20" operator="equal">
      <formula>0</formula>
    </cfRule>
  </conditionalFormatting>
  <conditionalFormatting sqref="D40:F40">
    <cfRule type="cellIs" dxfId="7" priority="13" operator="equal">
      <formula>2</formula>
    </cfRule>
    <cfRule type="cellIs" dxfId="6" priority="14" operator="equal">
      <formula>3</formula>
    </cfRule>
    <cfRule type="cellIs" dxfId="5" priority="15" operator="equal">
      <formula>1</formula>
    </cfRule>
    <cfRule type="cellIs" dxfId="4" priority="16" operator="equal">
      <formula>0</formula>
    </cfRule>
  </conditionalFormatting>
  <conditionalFormatting sqref="D45:F48">
    <cfRule type="cellIs" dxfId="3" priority="1" operator="equal">
      <formula>2</formula>
    </cfRule>
    <cfRule type="cellIs" dxfId="2" priority="2" operator="equal">
      <formula>3</formula>
    </cfRule>
    <cfRule type="cellIs" dxfId="1" priority="3" operator="equal">
      <formula>1</formula>
    </cfRule>
    <cfRule type="cellIs" dxfId="0" priority="4" operator="equal">
      <formula>0</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08376-5F23-8445-B948-5DAF8A0EC104}">
  <dimension ref="A1:Y29"/>
  <sheetViews>
    <sheetView workbookViewId="0">
      <selection activeCell="D20" sqref="D20"/>
    </sheetView>
  </sheetViews>
  <sheetFormatPr baseColWidth="10" defaultColWidth="11" defaultRowHeight="31" customHeight="1" x14ac:dyDescent="0.2"/>
  <cols>
    <col min="1" max="1" width="46" customWidth="1"/>
    <col min="10" max="10" width="20" customWidth="1"/>
    <col min="14" max="14" width="11" style="32"/>
  </cols>
  <sheetData>
    <row r="1" spans="1:25" s="35" customFormat="1" ht="37" customHeight="1" x14ac:dyDescent="0.2">
      <c r="A1" s="58" t="s">
        <v>131</v>
      </c>
      <c r="B1" s="58"/>
      <c r="C1" s="58" t="s">
        <v>90</v>
      </c>
      <c r="D1" s="58" t="s">
        <v>107</v>
      </c>
      <c r="E1" s="58" t="s">
        <v>108</v>
      </c>
      <c r="G1" s="36" t="s">
        <v>71</v>
      </c>
      <c r="H1" s="37" t="s">
        <v>72</v>
      </c>
      <c r="I1" s="36" t="s">
        <v>109</v>
      </c>
      <c r="J1" s="36" t="s">
        <v>73</v>
      </c>
      <c r="K1" s="36" t="s">
        <v>74</v>
      </c>
      <c r="L1" s="36" t="s">
        <v>71</v>
      </c>
      <c r="M1" s="38" t="s">
        <v>75</v>
      </c>
      <c r="N1" s="38" t="s">
        <v>76</v>
      </c>
      <c r="O1" s="33"/>
      <c r="P1" s="39" t="s">
        <v>71</v>
      </c>
      <c r="Q1" s="40" t="s">
        <v>72</v>
      </c>
      <c r="R1" s="39" t="s">
        <v>82</v>
      </c>
      <c r="S1" s="39" t="s">
        <v>73</v>
      </c>
      <c r="T1" s="39" t="s">
        <v>74</v>
      </c>
      <c r="U1" s="39" t="s">
        <v>71</v>
      </c>
      <c r="V1" s="39" t="s">
        <v>75</v>
      </c>
      <c r="W1" s="41" t="s">
        <v>76</v>
      </c>
    </row>
    <row r="2" spans="1:25" ht="31" customHeight="1" x14ac:dyDescent="0.2">
      <c r="A2" s="30" t="s">
        <v>77</v>
      </c>
      <c r="B2" s="30"/>
      <c r="C2" s="57" t="s">
        <v>91</v>
      </c>
      <c r="D2" s="56"/>
      <c r="E2" s="56"/>
      <c r="H2" s="31"/>
      <c r="M2" s="32"/>
      <c r="N2" s="45"/>
      <c r="O2" s="33"/>
      <c r="Q2" s="31"/>
      <c r="V2" s="32"/>
      <c r="W2" s="32"/>
      <c r="Y2" s="33"/>
    </row>
    <row r="3" spans="1:25" ht="31" customHeight="1" x14ac:dyDescent="0.2">
      <c r="A3" s="30" t="s">
        <v>79</v>
      </c>
      <c r="B3" s="30"/>
      <c r="C3" s="57" t="s">
        <v>94</v>
      </c>
      <c r="D3" s="56"/>
      <c r="E3" s="56"/>
      <c r="H3" s="31"/>
      <c r="M3" s="32"/>
      <c r="N3" s="45"/>
      <c r="O3" s="33"/>
      <c r="Q3" s="31"/>
      <c r="V3" s="32"/>
      <c r="W3" s="32"/>
      <c r="Y3" s="33"/>
    </row>
    <row r="4" spans="1:25" ht="31" customHeight="1" x14ac:dyDescent="0.2">
      <c r="A4" s="30" t="s">
        <v>81</v>
      </c>
      <c r="B4" s="30"/>
      <c r="C4" s="57" t="s">
        <v>96</v>
      </c>
      <c r="D4" s="56"/>
      <c r="E4" s="56"/>
      <c r="H4" s="31"/>
      <c r="M4" s="32"/>
      <c r="N4" s="45"/>
      <c r="O4" s="33"/>
      <c r="Q4" s="31"/>
      <c r="V4" s="32"/>
      <c r="W4" s="32"/>
      <c r="Y4" s="33"/>
    </row>
    <row r="5" spans="1:25" ht="31" customHeight="1" x14ac:dyDescent="0.2">
      <c r="A5" s="30" t="s">
        <v>111</v>
      </c>
      <c r="B5" s="30"/>
      <c r="C5" s="57" t="s">
        <v>98</v>
      </c>
      <c r="D5" s="56"/>
      <c r="E5" s="56"/>
      <c r="H5" s="31"/>
      <c r="M5" s="32"/>
      <c r="N5" s="45"/>
      <c r="O5" s="33"/>
      <c r="Q5" s="31"/>
      <c r="V5" s="32"/>
      <c r="W5" s="32"/>
      <c r="Y5" s="33"/>
    </row>
    <row r="6" spans="1:25" ht="31" customHeight="1" x14ac:dyDescent="0.2">
      <c r="A6" s="30" t="s">
        <v>112</v>
      </c>
      <c r="B6" s="30"/>
      <c r="C6" s="57" t="s">
        <v>100</v>
      </c>
      <c r="D6" s="56"/>
      <c r="E6" s="56"/>
      <c r="H6" s="31"/>
      <c r="M6" s="32"/>
      <c r="N6" s="45"/>
      <c r="O6" s="33"/>
      <c r="Y6" s="33"/>
    </row>
    <row r="7" spans="1:25" ht="31" customHeight="1" x14ac:dyDescent="0.2">
      <c r="A7" s="30" t="s">
        <v>86</v>
      </c>
      <c r="B7" s="30"/>
      <c r="C7" s="57" t="s">
        <v>102</v>
      </c>
      <c r="D7" s="56"/>
      <c r="E7" s="56"/>
      <c r="H7" s="31"/>
      <c r="M7" s="32"/>
      <c r="N7" s="45"/>
      <c r="O7" s="33"/>
      <c r="Y7" s="33"/>
    </row>
    <row r="8" spans="1:25" ht="31" customHeight="1" x14ac:dyDescent="0.2">
      <c r="A8" s="30" t="s">
        <v>113</v>
      </c>
      <c r="B8" s="30"/>
      <c r="C8" s="57" t="s">
        <v>103</v>
      </c>
      <c r="D8" s="56"/>
      <c r="E8" s="56"/>
      <c r="H8" s="31"/>
      <c r="M8" s="32"/>
      <c r="N8" s="45"/>
      <c r="O8" s="33"/>
      <c r="Y8" s="34"/>
    </row>
    <row r="9" spans="1:25" ht="31" customHeight="1" x14ac:dyDescent="0.2">
      <c r="A9" s="30" t="s">
        <v>114</v>
      </c>
      <c r="B9" s="30"/>
      <c r="C9" s="57" t="s">
        <v>105</v>
      </c>
      <c r="D9" s="56"/>
      <c r="E9" s="56"/>
      <c r="H9" s="31"/>
      <c r="M9" s="32"/>
      <c r="N9" s="45"/>
      <c r="O9" s="33"/>
      <c r="V9" s="32"/>
      <c r="W9" s="32"/>
      <c r="Y9" s="34"/>
    </row>
    <row r="10" spans="1:25" ht="31" customHeight="1" x14ac:dyDescent="0.2">
      <c r="A10" s="30" t="s">
        <v>89</v>
      </c>
      <c r="B10" s="30"/>
      <c r="C10" s="56"/>
      <c r="D10" s="56"/>
      <c r="E10" s="56"/>
      <c r="H10" s="31"/>
      <c r="M10" s="32"/>
      <c r="N10" s="45"/>
      <c r="O10" s="33"/>
      <c r="W10" s="32"/>
      <c r="Y10" s="34"/>
    </row>
    <row r="11" spans="1:25" ht="31" customHeight="1" x14ac:dyDescent="0.2">
      <c r="H11" s="31"/>
      <c r="M11" s="32"/>
      <c r="N11" s="45"/>
      <c r="O11" s="33"/>
      <c r="W11" s="32"/>
      <c r="Y11" s="34"/>
    </row>
    <row r="12" spans="1:25" ht="31" customHeight="1" x14ac:dyDescent="0.2">
      <c r="H12" s="31"/>
      <c r="M12" s="32"/>
      <c r="N12" s="45"/>
      <c r="O12" s="33"/>
      <c r="W12" s="32"/>
      <c r="Y12" s="34"/>
    </row>
    <row r="13" spans="1:25" ht="31" customHeight="1" x14ac:dyDescent="0.2">
      <c r="H13" s="31"/>
      <c r="M13" s="32"/>
      <c r="N13" s="45"/>
      <c r="O13" s="33"/>
      <c r="W13" s="32"/>
      <c r="Y13" s="34"/>
    </row>
    <row r="14" spans="1:25" ht="31" customHeight="1" x14ac:dyDescent="0.2">
      <c r="A14" s="50" t="s">
        <v>116</v>
      </c>
      <c r="B14" s="50" t="s">
        <v>74</v>
      </c>
      <c r="H14" s="31"/>
      <c r="M14" s="32"/>
      <c r="O14" s="33"/>
      <c r="W14" s="32"/>
      <c r="Y14" s="34"/>
    </row>
    <row r="15" spans="1:25" ht="31" customHeight="1" x14ac:dyDescent="0.2">
      <c r="A15" s="50" t="s">
        <v>117</v>
      </c>
      <c r="B15" s="50" t="s">
        <v>71</v>
      </c>
      <c r="H15" s="33"/>
      <c r="M15" s="32"/>
      <c r="O15" s="33"/>
      <c r="W15" s="32"/>
      <c r="Y15" s="34"/>
    </row>
    <row r="16" spans="1:25" ht="31" customHeight="1" x14ac:dyDescent="0.2">
      <c r="G16" s="42" t="s">
        <v>71</v>
      </c>
      <c r="H16" s="43" t="s">
        <v>72</v>
      </c>
      <c r="I16" s="42" t="s">
        <v>110</v>
      </c>
      <c r="J16" s="42" t="s">
        <v>73</v>
      </c>
      <c r="K16" s="42" t="s">
        <v>74</v>
      </c>
      <c r="L16" s="42" t="s">
        <v>71</v>
      </c>
      <c r="M16" s="42" t="s">
        <v>75</v>
      </c>
      <c r="N16" s="44" t="s">
        <v>76</v>
      </c>
      <c r="O16" s="33"/>
      <c r="P16" s="51" t="s">
        <v>71</v>
      </c>
      <c r="Q16" s="52" t="s">
        <v>72</v>
      </c>
      <c r="R16" s="54" t="s">
        <v>80</v>
      </c>
      <c r="S16" s="51" t="s">
        <v>73</v>
      </c>
      <c r="T16" s="51" t="s">
        <v>74</v>
      </c>
      <c r="U16" s="51" t="s">
        <v>71</v>
      </c>
      <c r="V16" s="51" t="s">
        <v>75</v>
      </c>
      <c r="W16" s="53" t="s">
        <v>76</v>
      </c>
      <c r="Y16" s="34"/>
    </row>
    <row r="17" spans="7:25" ht="31" customHeight="1" x14ac:dyDescent="0.2">
      <c r="H17" s="31"/>
      <c r="M17" s="32"/>
      <c r="O17" s="33"/>
      <c r="Q17" s="31"/>
      <c r="V17" s="32"/>
      <c r="W17" s="32"/>
    </row>
    <row r="18" spans="7:25" ht="31" customHeight="1" x14ac:dyDescent="0.2">
      <c r="H18" s="31"/>
      <c r="M18" s="32"/>
      <c r="O18" s="33"/>
      <c r="Q18" s="31"/>
      <c r="V18" s="32"/>
      <c r="W18" s="32"/>
      <c r="Y18" s="34"/>
    </row>
    <row r="19" spans="7:25" ht="31" customHeight="1" x14ac:dyDescent="0.2">
      <c r="H19" s="31"/>
      <c r="M19" s="32"/>
      <c r="O19" s="33"/>
      <c r="Q19" s="46"/>
      <c r="W19" s="32"/>
      <c r="Y19" s="34"/>
    </row>
    <row r="20" spans="7:25" ht="31" customHeight="1" x14ac:dyDescent="0.2">
      <c r="H20" s="31"/>
      <c r="M20" s="32"/>
      <c r="O20" s="33"/>
      <c r="W20" s="32"/>
      <c r="Y20" s="34"/>
    </row>
    <row r="21" spans="7:25" ht="31" customHeight="1" x14ac:dyDescent="0.2">
      <c r="H21" s="31"/>
      <c r="M21" s="32"/>
      <c r="O21" s="33"/>
      <c r="W21" s="32"/>
      <c r="Y21" s="34"/>
    </row>
    <row r="22" spans="7:25" ht="31" customHeight="1" x14ac:dyDescent="0.2">
      <c r="H22" s="31"/>
      <c r="M22" s="32"/>
      <c r="O22" s="33"/>
      <c r="W22" s="32"/>
      <c r="Y22" s="34"/>
    </row>
    <row r="23" spans="7:25" ht="31" customHeight="1" x14ac:dyDescent="0.2">
      <c r="V23" s="32"/>
      <c r="W23" s="32"/>
    </row>
    <row r="24" spans="7:25" ht="31" customHeight="1" x14ac:dyDescent="0.2">
      <c r="O24" s="33"/>
      <c r="V24" s="32"/>
      <c r="W24" s="32"/>
    </row>
    <row r="25" spans="7:25" ht="31" customHeight="1" x14ac:dyDescent="0.2">
      <c r="O25" s="33"/>
      <c r="V25" s="32"/>
      <c r="W25" s="32"/>
    </row>
    <row r="26" spans="7:25" ht="31" customHeight="1" x14ac:dyDescent="0.2">
      <c r="G26" s="47" t="s">
        <v>71</v>
      </c>
      <c r="H26" s="48" t="s">
        <v>72</v>
      </c>
      <c r="I26" s="47" t="s">
        <v>115</v>
      </c>
      <c r="J26" s="47" t="s">
        <v>73</v>
      </c>
      <c r="K26" s="47" t="s">
        <v>74</v>
      </c>
      <c r="L26" s="47" t="s">
        <v>71</v>
      </c>
      <c r="M26" s="47" t="s">
        <v>75</v>
      </c>
      <c r="N26" s="49" t="s">
        <v>76</v>
      </c>
      <c r="O26" s="33"/>
    </row>
    <row r="27" spans="7:25" ht="31" customHeight="1" x14ac:dyDescent="0.2">
      <c r="O27" s="33"/>
    </row>
    <row r="28" spans="7:25" ht="31" customHeight="1" x14ac:dyDescent="0.2">
      <c r="O28" s="33"/>
      <c r="Y28" s="34"/>
    </row>
    <row r="29" spans="7:25" ht="31" customHeight="1" x14ac:dyDescent="0.2">
      <c r="O29" s="3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186CF-EB6A-4E44-BE61-FD628F1790EF}">
  <dimension ref="A1:AF29"/>
  <sheetViews>
    <sheetView showGridLines="0" workbookViewId="0">
      <selection activeCell="H25" sqref="H25"/>
    </sheetView>
  </sheetViews>
  <sheetFormatPr baseColWidth="10" defaultColWidth="11" defaultRowHeight="31" customHeight="1" x14ac:dyDescent="0.2"/>
  <cols>
    <col min="1" max="1" width="46" customWidth="1"/>
    <col min="10" max="10" width="20" customWidth="1"/>
    <col min="14" max="14" width="11" style="32"/>
  </cols>
  <sheetData>
    <row r="1" spans="1:32" s="72" customFormat="1" ht="31" customHeight="1" x14ac:dyDescent="0.2">
      <c r="A1" s="58" t="s">
        <v>131</v>
      </c>
      <c r="B1" s="58"/>
      <c r="C1" s="58" t="s">
        <v>90</v>
      </c>
      <c r="D1" s="58" t="s">
        <v>107</v>
      </c>
      <c r="E1" s="58" t="s">
        <v>108</v>
      </c>
      <c r="G1" s="59" t="s">
        <v>71</v>
      </c>
      <c r="H1" s="60" t="s">
        <v>72</v>
      </c>
      <c r="I1" s="59" t="s">
        <v>109</v>
      </c>
      <c r="J1" s="59" t="s">
        <v>73</v>
      </c>
      <c r="K1" s="59" t="s">
        <v>74</v>
      </c>
      <c r="L1" s="59" t="s">
        <v>71</v>
      </c>
      <c r="M1" s="61" t="s">
        <v>75</v>
      </c>
      <c r="N1" s="61" t="s">
        <v>76</v>
      </c>
      <c r="O1" s="73"/>
      <c r="P1" s="65" t="s">
        <v>71</v>
      </c>
      <c r="Q1" s="66" t="s">
        <v>72</v>
      </c>
      <c r="R1" s="65" t="s">
        <v>82</v>
      </c>
      <c r="S1" s="65" t="s">
        <v>73</v>
      </c>
      <c r="T1" s="65" t="s">
        <v>74</v>
      </c>
      <c r="U1" s="65" t="s">
        <v>71</v>
      </c>
      <c r="V1" s="65" t="s">
        <v>75</v>
      </c>
      <c r="W1" s="67" t="s">
        <v>76</v>
      </c>
      <c r="Y1" s="74" t="s">
        <v>71</v>
      </c>
      <c r="Z1" s="75" t="s">
        <v>72</v>
      </c>
      <c r="AA1" s="74" t="s">
        <v>110</v>
      </c>
      <c r="AB1" s="74" t="s">
        <v>73</v>
      </c>
      <c r="AC1" s="74" t="s">
        <v>74</v>
      </c>
      <c r="AD1" s="74" t="s">
        <v>71</v>
      </c>
      <c r="AE1" s="74" t="s">
        <v>75</v>
      </c>
      <c r="AF1" s="76" t="s">
        <v>76</v>
      </c>
    </row>
    <row r="2" spans="1:32" ht="31" customHeight="1" x14ac:dyDescent="0.2">
      <c r="A2" s="30" t="s">
        <v>77</v>
      </c>
      <c r="B2" s="30"/>
      <c r="C2" s="57" t="s">
        <v>91</v>
      </c>
      <c r="D2" s="56"/>
      <c r="E2" s="56">
        <v>390</v>
      </c>
      <c r="G2" s="56">
        <v>1</v>
      </c>
      <c r="H2" s="62">
        <v>43882</v>
      </c>
      <c r="I2" s="56" t="s">
        <v>78</v>
      </c>
      <c r="J2" s="56" t="s">
        <v>92</v>
      </c>
      <c r="K2" s="56">
        <v>52</v>
      </c>
      <c r="L2" s="56">
        <v>175</v>
      </c>
      <c r="M2" s="63">
        <f t="shared" ref="M2:M14" si="0">SUM(K2/L2*100)</f>
        <v>29.714285714285715</v>
      </c>
      <c r="N2" s="64">
        <v>64</v>
      </c>
      <c r="O2" s="33"/>
      <c r="P2" s="56">
        <v>1</v>
      </c>
      <c r="Q2" s="62">
        <v>43868</v>
      </c>
      <c r="R2" s="56" t="s">
        <v>82</v>
      </c>
      <c r="S2" s="56" t="s">
        <v>93</v>
      </c>
      <c r="T2" s="56">
        <v>54</v>
      </c>
      <c r="U2" s="56">
        <v>219</v>
      </c>
      <c r="V2" s="63">
        <f>SUM(T2/U2*100)</f>
        <v>24.657534246575342</v>
      </c>
      <c r="W2" s="63"/>
      <c r="Y2" s="33"/>
    </row>
    <row r="3" spans="1:32" ht="31" customHeight="1" x14ac:dyDescent="0.2">
      <c r="A3" s="30" t="s">
        <v>79</v>
      </c>
      <c r="B3" s="30"/>
      <c r="C3" s="57" t="s">
        <v>94</v>
      </c>
      <c r="D3" s="56"/>
      <c r="E3" s="56">
        <v>352</v>
      </c>
      <c r="G3" s="56">
        <f t="shared" ref="G3:G14" si="1">SUM(G2)+1</f>
        <v>2</v>
      </c>
      <c r="H3" s="62">
        <v>43840</v>
      </c>
      <c r="I3" s="56" t="s">
        <v>78</v>
      </c>
      <c r="J3" s="56" t="s">
        <v>97</v>
      </c>
      <c r="K3" s="56">
        <v>123</v>
      </c>
      <c r="L3" s="56">
        <v>252</v>
      </c>
      <c r="M3" s="63">
        <f t="shared" si="0"/>
        <v>48.80952380952381</v>
      </c>
      <c r="N3" s="64">
        <v>64</v>
      </c>
      <c r="O3" s="33"/>
      <c r="P3" s="56">
        <f>SUM(P2)+1</f>
        <v>2</v>
      </c>
      <c r="Q3" s="62">
        <v>43539</v>
      </c>
      <c r="R3" s="56" t="s">
        <v>82</v>
      </c>
      <c r="S3" s="56" t="s">
        <v>95</v>
      </c>
      <c r="T3" s="56">
        <v>161</v>
      </c>
      <c r="U3" s="56">
        <v>187</v>
      </c>
      <c r="V3" s="63">
        <f>SUM(T3/U3*100)</f>
        <v>86.096256684491976</v>
      </c>
      <c r="W3" s="63"/>
      <c r="Y3" s="33"/>
    </row>
    <row r="4" spans="1:32" ht="31" customHeight="1" x14ac:dyDescent="0.2">
      <c r="A4" s="30" t="s">
        <v>81</v>
      </c>
      <c r="B4" s="30"/>
      <c r="C4" s="57" t="s">
        <v>96</v>
      </c>
      <c r="D4" s="56"/>
      <c r="E4" s="56">
        <v>350</v>
      </c>
      <c r="G4" s="56">
        <f t="shared" si="1"/>
        <v>3</v>
      </c>
      <c r="H4" s="62">
        <v>43812</v>
      </c>
      <c r="I4" s="56" t="s">
        <v>78</v>
      </c>
      <c r="J4" s="56" t="s">
        <v>101</v>
      </c>
      <c r="K4" s="56">
        <v>166</v>
      </c>
      <c r="L4" s="56">
        <v>211</v>
      </c>
      <c r="M4" s="63">
        <f t="shared" si="0"/>
        <v>78.672985781990519</v>
      </c>
      <c r="N4" s="64">
        <v>64</v>
      </c>
      <c r="O4" s="33"/>
      <c r="P4" s="56">
        <f t="shared" ref="P4:P5" si="2">SUM(P3)+1</f>
        <v>3</v>
      </c>
      <c r="Q4" s="62">
        <v>43504</v>
      </c>
      <c r="R4" s="56" t="s">
        <v>82</v>
      </c>
      <c r="S4" s="56" t="s">
        <v>93</v>
      </c>
      <c r="T4" s="56">
        <v>168</v>
      </c>
      <c r="U4" s="56">
        <v>219</v>
      </c>
      <c r="V4" s="63">
        <f>SUM(T4/U4*100)</f>
        <v>76.712328767123282</v>
      </c>
      <c r="W4" s="63"/>
      <c r="Y4" s="33"/>
    </row>
    <row r="5" spans="1:32" ht="31" customHeight="1" x14ac:dyDescent="0.2">
      <c r="A5" s="30" t="s">
        <v>83</v>
      </c>
      <c r="B5" s="30"/>
      <c r="C5" s="57" t="s">
        <v>98</v>
      </c>
      <c r="D5" s="56"/>
      <c r="E5" s="56">
        <v>141</v>
      </c>
      <c r="G5" s="56">
        <f t="shared" si="1"/>
        <v>4</v>
      </c>
      <c r="H5" s="62">
        <v>43777</v>
      </c>
      <c r="I5" s="56" t="s">
        <v>78</v>
      </c>
      <c r="J5" s="56" t="s">
        <v>99</v>
      </c>
      <c r="K5" s="56">
        <v>153</v>
      </c>
      <c r="L5" s="56">
        <v>258</v>
      </c>
      <c r="M5" s="63">
        <f t="shared" si="0"/>
        <v>59.302325581395351</v>
      </c>
      <c r="N5" s="64">
        <v>64</v>
      </c>
      <c r="O5" s="33"/>
      <c r="P5" s="56">
        <f t="shared" si="2"/>
        <v>4</v>
      </c>
      <c r="Q5" s="62">
        <v>43070</v>
      </c>
      <c r="R5" s="56" t="s">
        <v>82</v>
      </c>
      <c r="S5" s="56" t="s">
        <v>93</v>
      </c>
      <c r="T5" s="56">
        <v>123</v>
      </c>
      <c r="U5" s="56">
        <v>189</v>
      </c>
      <c r="V5" s="63">
        <f>SUM(T5/U5*100)</f>
        <v>65.079365079365076</v>
      </c>
      <c r="W5" s="63">
        <f>SUM(V2:V5)/4</f>
        <v>63.136371194388914</v>
      </c>
      <c r="Y5" s="33"/>
    </row>
    <row r="6" spans="1:32" ht="31" customHeight="1" x14ac:dyDescent="0.2">
      <c r="A6" s="30" t="s">
        <v>84</v>
      </c>
      <c r="B6" s="30"/>
      <c r="C6" s="57" t="s">
        <v>100</v>
      </c>
      <c r="D6" s="56">
        <v>143</v>
      </c>
      <c r="E6" s="56">
        <v>36</v>
      </c>
      <c r="G6" s="56">
        <f t="shared" si="1"/>
        <v>5</v>
      </c>
      <c r="H6" s="62">
        <v>43588</v>
      </c>
      <c r="I6" s="56" t="s">
        <v>78</v>
      </c>
      <c r="J6" s="56" t="s">
        <v>106</v>
      </c>
      <c r="K6" s="56">
        <v>216</v>
      </c>
      <c r="L6" s="56">
        <v>231</v>
      </c>
      <c r="M6" s="63">
        <f t="shared" si="0"/>
        <v>93.506493506493499</v>
      </c>
      <c r="N6" s="64">
        <v>64</v>
      </c>
      <c r="O6" s="33"/>
      <c r="Y6" s="33"/>
    </row>
    <row r="7" spans="1:32" ht="31" customHeight="1" x14ac:dyDescent="0.2">
      <c r="A7" s="30" t="s">
        <v>86</v>
      </c>
      <c r="B7" s="30"/>
      <c r="C7" s="57" t="s">
        <v>102</v>
      </c>
      <c r="D7" s="56">
        <v>354</v>
      </c>
      <c r="E7" s="56"/>
      <c r="G7" s="56">
        <f t="shared" si="1"/>
        <v>6</v>
      </c>
      <c r="H7" s="62">
        <v>43525</v>
      </c>
      <c r="I7" s="56" t="s">
        <v>78</v>
      </c>
      <c r="J7" s="56" t="s">
        <v>92</v>
      </c>
      <c r="K7" s="56">
        <v>117</v>
      </c>
      <c r="L7" s="56">
        <v>175</v>
      </c>
      <c r="M7" s="63">
        <f t="shared" si="0"/>
        <v>66.857142857142861</v>
      </c>
      <c r="N7" s="64">
        <v>64</v>
      </c>
      <c r="O7" s="33"/>
      <c r="Y7" s="33"/>
    </row>
    <row r="8" spans="1:32" ht="31" customHeight="1" x14ac:dyDescent="0.2">
      <c r="A8" s="30" t="s">
        <v>87</v>
      </c>
      <c r="B8" s="30"/>
      <c r="C8" s="57" t="s">
        <v>103</v>
      </c>
      <c r="D8" s="56">
        <v>270</v>
      </c>
      <c r="E8" s="56"/>
      <c r="G8" s="56">
        <f t="shared" si="1"/>
        <v>7</v>
      </c>
      <c r="H8" s="62">
        <v>43490</v>
      </c>
      <c r="I8" s="56" t="s">
        <v>78</v>
      </c>
      <c r="J8" s="56" t="s">
        <v>101</v>
      </c>
      <c r="K8" s="56">
        <v>110</v>
      </c>
      <c r="L8" s="56">
        <v>194</v>
      </c>
      <c r="M8" s="63">
        <f t="shared" si="0"/>
        <v>56.701030927835049</v>
      </c>
      <c r="N8" s="64">
        <v>64</v>
      </c>
      <c r="O8" s="33"/>
      <c r="Y8" s="34"/>
    </row>
    <row r="9" spans="1:32" ht="31" customHeight="1" x14ac:dyDescent="0.2">
      <c r="A9" s="30" t="s">
        <v>88</v>
      </c>
      <c r="B9" s="30"/>
      <c r="C9" s="57" t="s">
        <v>105</v>
      </c>
      <c r="D9" s="56">
        <v>185</v>
      </c>
      <c r="E9" s="56"/>
      <c r="G9" s="56">
        <f t="shared" si="1"/>
        <v>8</v>
      </c>
      <c r="H9" s="62">
        <v>43476</v>
      </c>
      <c r="I9" s="56" t="s">
        <v>78</v>
      </c>
      <c r="J9" s="56" t="s">
        <v>97</v>
      </c>
      <c r="K9" s="56">
        <v>164</v>
      </c>
      <c r="L9" s="56">
        <v>251</v>
      </c>
      <c r="M9" s="63">
        <f t="shared" si="0"/>
        <v>65.338645418326692</v>
      </c>
      <c r="N9" s="64">
        <v>64</v>
      </c>
      <c r="O9" s="33"/>
      <c r="V9" s="32"/>
      <c r="W9" s="32"/>
      <c r="Y9" s="34"/>
    </row>
    <row r="10" spans="1:32" ht="31" customHeight="1" x14ac:dyDescent="0.2">
      <c r="A10" s="30" t="s">
        <v>89</v>
      </c>
      <c r="B10" s="30"/>
      <c r="C10" s="56"/>
      <c r="D10" s="56"/>
      <c r="E10" s="56"/>
      <c r="G10" s="56">
        <f t="shared" si="1"/>
        <v>9</v>
      </c>
      <c r="H10" s="62">
        <v>43413</v>
      </c>
      <c r="I10" s="56" t="s">
        <v>78</v>
      </c>
      <c r="J10" s="56" t="s">
        <v>99</v>
      </c>
      <c r="K10" s="56">
        <v>135</v>
      </c>
      <c r="L10" s="56">
        <v>236</v>
      </c>
      <c r="M10" s="63">
        <f t="shared" si="0"/>
        <v>57.203389830508478</v>
      </c>
      <c r="N10" s="64">
        <v>64</v>
      </c>
      <c r="O10" s="33"/>
      <c r="W10" s="32"/>
      <c r="Y10" s="34"/>
    </row>
    <row r="11" spans="1:32" ht="31" customHeight="1" x14ac:dyDescent="0.2">
      <c r="G11" s="56">
        <f t="shared" si="1"/>
        <v>10</v>
      </c>
      <c r="H11" s="62">
        <v>43140</v>
      </c>
      <c r="I11" s="56" t="s">
        <v>78</v>
      </c>
      <c r="J11" s="56" t="s">
        <v>99</v>
      </c>
      <c r="K11" s="56">
        <v>116</v>
      </c>
      <c r="L11" s="56">
        <v>246</v>
      </c>
      <c r="M11" s="63">
        <f t="shared" si="0"/>
        <v>47.154471544715449</v>
      </c>
      <c r="N11" s="64">
        <v>64</v>
      </c>
      <c r="O11" s="33"/>
      <c r="W11" s="32"/>
      <c r="Y11" s="34"/>
    </row>
    <row r="12" spans="1:32" ht="31" customHeight="1" x14ac:dyDescent="0.2">
      <c r="G12" s="56">
        <f t="shared" si="1"/>
        <v>11</v>
      </c>
      <c r="H12" s="62">
        <v>43119</v>
      </c>
      <c r="I12" s="56" t="s">
        <v>78</v>
      </c>
      <c r="J12" s="56" t="s">
        <v>97</v>
      </c>
      <c r="K12" s="56">
        <v>173</v>
      </c>
      <c r="L12" s="56">
        <v>253</v>
      </c>
      <c r="M12" s="63">
        <f t="shared" si="0"/>
        <v>68.379446640316218</v>
      </c>
      <c r="N12" s="64">
        <v>64</v>
      </c>
      <c r="O12" s="33"/>
      <c r="W12" s="32"/>
      <c r="Y12" s="34"/>
    </row>
    <row r="13" spans="1:32" ht="31" customHeight="1" x14ac:dyDescent="0.2">
      <c r="G13" s="56">
        <f t="shared" si="1"/>
        <v>12</v>
      </c>
      <c r="H13" s="62">
        <v>43049</v>
      </c>
      <c r="I13" s="56" t="s">
        <v>78</v>
      </c>
      <c r="J13" s="56" t="s">
        <v>101</v>
      </c>
      <c r="K13" s="56">
        <v>156</v>
      </c>
      <c r="L13" s="56">
        <v>177</v>
      </c>
      <c r="M13" s="63">
        <f t="shared" si="0"/>
        <v>88.135593220338976</v>
      </c>
      <c r="N13" s="64">
        <v>64</v>
      </c>
      <c r="O13" s="33"/>
      <c r="W13" s="32"/>
      <c r="Y13" s="34"/>
    </row>
    <row r="14" spans="1:32" ht="31" customHeight="1" x14ac:dyDescent="0.2">
      <c r="G14" s="56">
        <f t="shared" si="1"/>
        <v>13</v>
      </c>
      <c r="H14" s="62">
        <v>43028</v>
      </c>
      <c r="I14" s="56" t="s">
        <v>78</v>
      </c>
      <c r="J14" s="56" t="s">
        <v>92</v>
      </c>
      <c r="K14" s="56">
        <v>109</v>
      </c>
      <c r="L14" s="56">
        <v>163</v>
      </c>
      <c r="M14" s="63">
        <f t="shared" si="0"/>
        <v>66.871165644171782</v>
      </c>
      <c r="N14" s="63">
        <f>SUM(M2:M14)/13</f>
        <v>63.588192344388027</v>
      </c>
      <c r="O14" s="33"/>
      <c r="W14" s="32"/>
      <c r="Y14" s="34"/>
    </row>
    <row r="15" spans="1:32" ht="31" customHeight="1" x14ac:dyDescent="0.2">
      <c r="H15" s="33"/>
      <c r="M15" s="32"/>
      <c r="O15" s="33"/>
      <c r="W15" s="32"/>
      <c r="Y15" s="34"/>
    </row>
    <row r="16" spans="1:32" ht="31" customHeight="1" x14ac:dyDescent="0.2">
      <c r="G16" s="42" t="s">
        <v>71</v>
      </c>
      <c r="H16" s="43" t="s">
        <v>72</v>
      </c>
      <c r="I16" s="42" t="s">
        <v>110</v>
      </c>
      <c r="J16" s="42" t="s">
        <v>73</v>
      </c>
      <c r="K16" s="42" t="s">
        <v>74</v>
      </c>
      <c r="L16" s="42" t="s">
        <v>71</v>
      </c>
      <c r="M16" s="42" t="s">
        <v>75</v>
      </c>
      <c r="N16" s="44" t="s">
        <v>76</v>
      </c>
      <c r="O16" s="33"/>
      <c r="P16" s="68" t="s">
        <v>71</v>
      </c>
      <c r="Q16" s="69" t="s">
        <v>72</v>
      </c>
      <c r="R16" s="70" t="s">
        <v>80</v>
      </c>
      <c r="S16" s="68" t="s">
        <v>73</v>
      </c>
      <c r="T16" s="68" t="s">
        <v>74</v>
      </c>
      <c r="U16" s="68" t="s">
        <v>71</v>
      </c>
      <c r="V16" s="68" t="s">
        <v>75</v>
      </c>
      <c r="W16" s="71" t="s">
        <v>76</v>
      </c>
      <c r="Y16" s="34"/>
    </row>
    <row r="17" spans="7:25" ht="31" customHeight="1" x14ac:dyDescent="0.2">
      <c r="G17" s="56">
        <v>1</v>
      </c>
      <c r="H17" s="77">
        <v>43028</v>
      </c>
      <c r="I17" s="78" t="s">
        <v>78</v>
      </c>
      <c r="J17" s="78" t="s">
        <v>92</v>
      </c>
      <c r="K17" s="78">
        <v>109</v>
      </c>
      <c r="L17" s="78">
        <v>163</v>
      </c>
      <c r="M17" s="79">
        <v>67</v>
      </c>
      <c r="N17" s="79"/>
      <c r="O17" s="33"/>
      <c r="P17" s="56">
        <v>1</v>
      </c>
      <c r="Q17" s="62">
        <v>43400</v>
      </c>
      <c r="R17" s="56" t="s">
        <v>80</v>
      </c>
      <c r="S17" s="56" t="s">
        <v>85</v>
      </c>
      <c r="T17" s="56">
        <v>11</v>
      </c>
      <c r="U17" s="56">
        <v>97</v>
      </c>
      <c r="V17" s="63">
        <f>SUM(T17/U17*100)</f>
        <v>11.340206185567011</v>
      </c>
      <c r="W17" s="63"/>
    </row>
    <row r="18" spans="7:25" ht="31" customHeight="1" x14ac:dyDescent="0.2">
      <c r="G18" s="56">
        <f>SUM(G17)+1</f>
        <v>2</v>
      </c>
      <c r="H18" s="77">
        <v>43140</v>
      </c>
      <c r="I18" s="78" t="s">
        <v>78</v>
      </c>
      <c r="J18" s="78" t="s">
        <v>99</v>
      </c>
      <c r="K18" s="78">
        <v>116</v>
      </c>
      <c r="L18" s="78">
        <v>246</v>
      </c>
      <c r="M18" s="79">
        <v>47</v>
      </c>
      <c r="N18" s="79"/>
      <c r="O18" s="33"/>
      <c r="P18" s="56">
        <f>SUM(P17)+1</f>
        <v>2</v>
      </c>
      <c r="Q18" s="62">
        <v>42995</v>
      </c>
      <c r="R18" s="56" t="s">
        <v>80</v>
      </c>
      <c r="S18" s="56" t="s">
        <v>104</v>
      </c>
      <c r="T18" s="56">
        <v>20</v>
      </c>
      <c r="U18" s="56">
        <v>207</v>
      </c>
      <c r="V18" s="63">
        <f>SUM(T18/U18*100)</f>
        <v>9.6618357487922708</v>
      </c>
      <c r="W18" s="63">
        <v>10.5</v>
      </c>
      <c r="Y18" s="34"/>
    </row>
    <row r="19" spans="7:25" ht="31" customHeight="1" x14ac:dyDescent="0.2">
      <c r="G19" s="56">
        <f>SUM(G18)+1</f>
        <v>3</v>
      </c>
      <c r="H19" s="77">
        <v>43070</v>
      </c>
      <c r="I19" s="78" t="s">
        <v>82</v>
      </c>
      <c r="J19" s="78" t="s">
        <v>93</v>
      </c>
      <c r="K19" s="78">
        <v>123</v>
      </c>
      <c r="L19" s="78">
        <v>189</v>
      </c>
      <c r="M19" s="79">
        <v>65</v>
      </c>
      <c r="N19" s="79"/>
      <c r="O19" s="33"/>
      <c r="Q19" s="46"/>
      <c r="W19" s="32"/>
      <c r="Y19" s="34"/>
    </row>
    <row r="20" spans="7:25" ht="31" customHeight="1" x14ac:dyDescent="0.2">
      <c r="G20" s="56">
        <f>SUM(G19)+1</f>
        <v>4</v>
      </c>
      <c r="H20" s="77">
        <v>43049</v>
      </c>
      <c r="I20" s="78" t="s">
        <v>78</v>
      </c>
      <c r="J20" s="78" t="s">
        <v>101</v>
      </c>
      <c r="K20" s="78">
        <v>156</v>
      </c>
      <c r="L20" s="78">
        <v>177</v>
      </c>
      <c r="M20" s="79">
        <v>88</v>
      </c>
      <c r="N20" s="79"/>
      <c r="O20" s="33"/>
      <c r="W20" s="32"/>
      <c r="Y20" s="34"/>
    </row>
    <row r="21" spans="7:25" ht="31" customHeight="1" x14ac:dyDescent="0.2">
      <c r="G21" s="56">
        <f>SUM(G20)+1</f>
        <v>5</v>
      </c>
      <c r="H21" s="77">
        <v>43119</v>
      </c>
      <c r="I21" s="78" t="s">
        <v>78</v>
      </c>
      <c r="J21" s="78" t="s">
        <v>97</v>
      </c>
      <c r="K21" s="78">
        <v>173</v>
      </c>
      <c r="L21" s="78">
        <v>253</v>
      </c>
      <c r="M21" s="79">
        <v>68</v>
      </c>
      <c r="N21" s="79">
        <f>SUM(M17:M21)/5</f>
        <v>67</v>
      </c>
      <c r="O21" s="33"/>
      <c r="W21" s="32"/>
      <c r="Y21" s="34"/>
    </row>
    <row r="22" spans="7:25" ht="31" customHeight="1" x14ac:dyDescent="0.2">
      <c r="H22" s="31"/>
      <c r="M22" s="32"/>
      <c r="O22" s="33"/>
      <c r="W22" s="32"/>
      <c r="Y22" s="34"/>
    </row>
    <row r="23" spans="7:25" ht="31" customHeight="1" x14ac:dyDescent="0.2">
      <c r="V23" s="32"/>
      <c r="W23" s="32"/>
    </row>
    <row r="24" spans="7:25" ht="31" customHeight="1" x14ac:dyDescent="0.2">
      <c r="O24" s="33"/>
      <c r="V24" s="32"/>
      <c r="W24" s="32"/>
    </row>
    <row r="25" spans="7:25" ht="31" customHeight="1" x14ac:dyDescent="0.2">
      <c r="O25" s="33"/>
      <c r="V25" s="32"/>
      <c r="W25" s="32"/>
    </row>
    <row r="26" spans="7:25" ht="31" customHeight="1" x14ac:dyDescent="0.2">
      <c r="O26" s="33"/>
    </row>
    <row r="27" spans="7:25" ht="31" customHeight="1" x14ac:dyDescent="0.2">
      <c r="O27" s="33"/>
    </row>
    <row r="28" spans="7:25" ht="31" customHeight="1" x14ac:dyDescent="0.2">
      <c r="O28" s="33"/>
      <c r="Y28" s="34"/>
    </row>
    <row r="29" spans="7:25" ht="31" customHeight="1" x14ac:dyDescent="0.2">
      <c r="O29" s="33"/>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1. Name</vt:lpstr>
      <vt:lpstr>2. WUGs (T3)</vt:lpstr>
      <vt:lpstr>3. Perforamance Trajectory </vt:lpstr>
      <vt:lpstr>PT Example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2021-02-23T01:15:34Z</dcterms:created>
  <dcterms:modified xsi:type="dcterms:W3CDTF">2021-03-05T00:36:13Z</dcterms:modified>
</cp:coreProperties>
</file>